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sktop\img_bid\"/>
    </mc:Choice>
  </mc:AlternateContent>
  <xr:revisionPtr revIDLastSave="0" documentId="8_{26EA3314-7E6D-45D5-925C-34B42155E68D}" xr6:coauthVersionLast="47" xr6:coauthVersionMax="47" xr10:uidLastSave="{00000000-0000-0000-0000-000000000000}"/>
  <bookViews>
    <workbookView xWindow="660" yWindow="0" windowWidth="27675" windowHeight="15750" activeTab="1" xr2:uid="{00000000-000D-0000-FFFF-FFFF00000000}"/>
  </bookViews>
  <sheets>
    <sheet name="EDT_C2" sheetId="3" r:id="rId1"/>
    <sheet name="EDT_C3" sheetId="1" r:id="rId2"/>
  </sheets>
  <definedNames>
    <definedName name="L_ens_cycle2">EDT_C2!$I$16:$I$23</definedName>
    <definedName name="L_enseignements" localSheetId="0">EDT_C2!$I$16:$I$24</definedName>
    <definedName name="L_enseignements">EDT_C3!$I$18:$I$28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  <c r="M23" i="3"/>
  <c r="J23" i="3"/>
  <c r="K23" i="3" s="1"/>
  <c r="J22" i="3"/>
  <c r="K22" i="3" s="1"/>
  <c r="J21" i="3"/>
  <c r="K21" i="3" s="1"/>
  <c r="L21" i="3" s="1"/>
  <c r="J20" i="3"/>
  <c r="K20" i="3" s="1"/>
  <c r="J19" i="3"/>
  <c r="K19" i="3" s="1"/>
  <c r="L19" i="3" s="1"/>
  <c r="J18" i="3"/>
  <c r="K18" i="3" s="1"/>
  <c r="L18" i="3" s="1"/>
  <c r="J17" i="3"/>
  <c r="K17" i="3" s="1"/>
  <c r="L17" i="3" s="1"/>
  <c r="J16" i="3"/>
  <c r="K16" i="3" s="1"/>
  <c r="J12" i="3"/>
  <c r="J10" i="3"/>
  <c r="K9" i="3"/>
  <c r="L9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J12" i="1"/>
  <c r="I2" i="1"/>
  <c r="K11" i="1"/>
  <c r="L11" i="1" s="1"/>
  <c r="K10" i="1"/>
  <c r="L10" i="1" s="1"/>
  <c r="M28" i="1"/>
  <c r="M25" i="1"/>
  <c r="L20" i="3" l="1"/>
  <c r="L16" i="3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J28" i="1"/>
  <c r="K28" i="1" s="1"/>
  <c r="J27" i="1"/>
  <c r="K27" i="1" s="1"/>
  <c r="J26" i="1"/>
  <c r="K26" i="1" s="1"/>
  <c r="L26" i="1" s="1"/>
  <c r="J18" i="1"/>
  <c r="K18" i="1" s="1"/>
  <c r="J19" i="1"/>
  <c r="K19" i="1" s="1"/>
  <c r="J20" i="1"/>
  <c r="K20" i="1" s="1"/>
  <c r="J21" i="1"/>
  <c r="K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14" i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L20" i="1" l="1"/>
  <c r="L21" i="1"/>
  <c r="L19" i="1"/>
  <c r="L18" i="1"/>
</calcChain>
</file>

<file path=xl/sharedStrings.xml><?xml version="1.0" encoding="utf-8"?>
<sst xmlns="http://schemas.openxmlformats.org/spreadsheetml/2006/main" count="129" uniqueCount="27">
  <si>
    <t>Lundi</t>
  </si>
  <si>
    <t>Mardi</t>
  </si>
  <si>
    <t>Jeudi</t>
  </si>
  <si>
    <t>Vendredi</t>
  </si>
  <si>
    <t>Français</t>
  </si>
  <si>
    <t>Mathématiques</t>
  </si>
  <si>
    <t>Récréation</t>
  </si>
  <si>
    <t>Sciences</t>
  </si>
  <si>
    <t>Anglais</t>
  </si>
  <si>
    <t>Musique</t>
  </si>
  <si>
    <t>EPS</t>
  </si>
  <si>
    <t>EMC</t>
  </si>
  <si>
    <t>Histoire-Géo</t>
  </si>
  <si>
    <t>Heures I.O.</t>
  </si>
  <si>
    <t>Pondération</t>
  </si>
  <si>
    <t>en minutes :</t>
  </si>
  <si>
    <t>Sciences et technologie</t>
  </si>
  <si>
    <t>Total :</t>
  </si>
  <si>
    <t>récréation :</t>
  </si>
  <si>
    <t>Total/semaine :</t>
  </si>
  <si>
    <t>Calcul des enseignements :</t>
  </si>
  <si>
    <t>Matières</t>
  </si>
  <si>
    <r>
      <t>Horaire</t>
    </r>
    <r>
      <rPr>
        <sz val="11"/>
        <color theme="1"/>
        <rFont val="Calibri"/>
        <family val="2"/>
      </rPr>
      <t>↙</t>
    </r>
  </si>
  <si>
    <t>Arts plastiques/HDA</t>
  </si>
  <si>
    <t>% atteint / à IO</t>
  </si>
  <si>
    <t>Pause méridienne</t>
  </si>
  <si>
    <t>H-G-EMC-SC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</si>
</sst>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hh]: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2">
    <xf numFmtId="0" fontId="0" fillId="0" borderId="0" xfId="0"/>
    <xf numFmtId="0" fontId="0" fillId="33" borderId="10" xfId="0" applyFill="1" applyBorder="1"/>
    <xf numFmtId="20" fontId="0" fillId="33" borderId="0" xfId="0" applyNumberFormat="1" applyFill="1"/>
    <xf numFmtId="0" fontId="0" fillId="34" borderId="0" xfId="0" applyFill="1"/>
    <xf numFmtId="0" fontId="16" fillId="34" borderId="0" xfId="0" applyFont="1" applyFill="1"/>
    <xf numFmtId="20" fontId="0" fillId="34" borderId="0" xfId="0" applyNumberFormat="1" applyFill="1" applyAlignment="1">
      <alignment vertical="center" wrapText="1"/>
    </xf>
    <xf numFmtId="164" fontId="0" fillId="34" borderId="0" xfId="0" applyNumberFormat="1" applyFill="1"/>
    <xf numFmtId="0" fontId="16" fillId="34" borderId="0" xfId="0" applyFont="1" applyFill="1" applyAlignment="1">
      <alignment horizontal="center" vertical="center"/>
    </xf>
    <xf numFmtId="0" fontId="0" fillId="34" borderId="0" xfId="0" applyFill="1" applyAlignment="1">
      <alignment vertical="center" wrapText="1"/>
    </xf>
    <xf numFmtId="20" fontId="0" fillId="34" borderId="0" xfId="0" applyNumberFormat="1" applyFill="1"/>
    <xf numFmtId="165" fontId="0" fillId="34" borderId="0" xfId="0" applyNumberFormat="1" applyFill="1"/>
    <xf numFmtId="10" fontId="0" fillId="34" borderId="0" xfId="0" applyNumberFormat="1" applyFill="1"/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0" fillId="34" borderId="14" xfId="0" applyFill="1" applyBorder="1"/>
    <xf numFmtId="0" fontId="0" fillId="34" borderId="17" xfId="0" applyFill="1" applyBorder="1"/>
    <xf numFmtId="0" fontId="16" fillId="34" borderId="18" xfId="0" applyFont="1" applyFill="1" applyBorder="1"/>
    <xf numFmtId="0" fontId="0" fillId="34" borderId="19" xfId="0" applyFill="1" applyBorder="1"/>
    <xf numFmtId="0" fontId="0" fillId="34" borderId="20" xfId="0" applyFill="1" applyBorder="1"/>
    <xf numFmtId="0" fontId="0" fillId="34" borderId="13" xfId="0" applyFill="1" applyBorder="1"/>
    <xf numFmtId="0" fontId="20" fillId="34" borderId="13" xfId="42" applyFill="1" applyBorder="1"/>
    <xf numFmtId="2" fontId="0" fillId="34" borderId="14" xfId="0" applyNumberFormat="1" applyFill="1" applyBorder="1"/>
    <xf numFmtId="20" fontId="0" fillId="34" borderId="16" xfId="0" applyNumberFormat="1" applyFill="1" applyBorder="1"/>
    <xf numFmtId="0" fontId="16" fillId="34" borderId="15" xfId="0" applyFont="1" applyFill="1" applyBorder="1"/>
    <xf numFmtId="164" fontId="16" fillId="34" borderId="16" xfId="0" applyNumberFormat="1" applyFont="1" applyFill="1" applyBorder="1"/>
    <xf numFmtId="0" fontId="0" fillId="34" borderId="22" xfId="0" applyFill="1" applyBorder="1"/>
    <xf numFmtId="0" fontId="0" fillId="34" borderId="23" xfId="0" applyFill="1" applyBorder="1"/>
    <xf numFmtId="0" fontId="0" fillId="33" borderId="0" xfId="0" applyFill="1"/>
    <xf numFmtId="0" fontId="18" fillId="33" borderId="0" xfId="0" applyFont="1" applyFill="1" applyAlignment="1">
      <alignment horizontal="center" vertical="center"/>
    </xf>
    <xf numFmtId="0" fontId="0" fillId="34" borderId="24" xfId="0" applyFill="1" applyBorder="1"/>
    <xf numFmtId="0" fontId="0" fillId="34" borderId="21" xfId="0" applyFill="1" applyBorder="1"/>
    <xf numFmtId="0" fontId="16" fillId="34" borderId="21" xfId="0" applyFont="1" applyFill="1" applyBorder="1"/>
    <xf numFmtId="0" fontId="16" fillId="34" borderId="21" xfId="0" applyFont="1" applyFill="1" applyBorder="1" applyAlignment="1">
      <alignment horizontal="center" vertical="center"/>
    </xf>
    <xf numFmtId="0" fontId="0" fillId="34" borderId="11" xfId="0" applyFill="1" applyBorder="1" applyProtection="1">
      <protection locked="0"/>
    </xf>
    <xf numFmtId="0" fontId="18" fillId="33" borderId="25" xfId="0" applyFont="1" applyFill="1" applyBorder="1" applyAlignment="1">
      <alignment horizontal="center" vertical="center"/>
    </xf>
    <xf numFmtId="0" fontId="20" fillId="34" borderId="13" xfId="42" applyFill="1" applyBorder="1" applyProtection="1"/>
    <xf numFmtId="0" fontId="0" fillId="34" borderId="13" xfId="0" applyFill="1" applyBorder="1" applyAlignment="1">
      <alignment vertical="center" wrapText="1"/>
    </xf>
    <xf numFmtId="0" fontId="0" fillId="34" borderId="15" xfId="0" applyFill="1" applyBorder="1" applyAlignment="1">
      <alignment vertical="center" wrapText="1"/>
    </xf>
    <xf numFmtId="165" fontId="0" fillId="34" borderId="24" xfId="0" applyNumberFormat="1" applyFill="1" applyBorder="1"/>
    <xf numFmtId="10" fontId="0" fillId="34" borderId="24" xfId="0" applyNumberFormat="1" applyFill="1" applyBorder="1"/>
    <xf numFmtId="0" fontId="0" fillId="34" borderId="26" xfId="0" applyFill="1" applyBorder="1"/>
    <xf numFmtId="0" fontId="0" fillId="34" borderId="27" xfId="0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8">
    <dxf>
      <fill>
        <patternFill>
          <bgColor rgb="FFFFCC33"/>
        </patternFill>
      </fill>
    </dxf>
    <dxf>
      <fill>
        <patternFill>
          <bgColor rgb="FF9999CC"/>
        </patternFill>
      </fill>
    </dxf>
    <dxf>
      <font>
        <color theme="0" tint="-4.9989318521683403E-2"/>
      </font>
      <fill>
        <patternFill>
          <bgColor rgb="FF663399"/>
        </patternFill>
      </fill>
    </dxf>
    <dxf>
      <fill>
        <patternFill>
          <bgColor rgb="FF66CC66"/>
        </patternFill>
      </fill>
    </dxf>
    <dxf>
      <fill>
        <patternFill>
          <bgColor rgb="FFFF6633"/>
        </patternFill>
      </fill>
    </dxf>
    <dxf>
      <fill>
        <patternFill>
          <bgColor rgb="FF6699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993399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33"/>
        </patternFill>
      </fill>
    </dxf>
    <dxf>
      <fill>
        <patternFill>
          <bgColor rgb="FF9999CC"/>
        </patternFill>
      </fill>
    </dxf>
    <dxf>
      <font>
        <color theme="0" tint="-4.9989318521683403E-2"/>
      </font>
      <fill>
        <patternFill>
          <bgColor rgb="FF663399"/>
        </patternFill>
      </fill>
    </dxf>
    <dxf>
      <fill>
        <patternFill>
          <bgColor rgb="FF66CC66"/>
        </patternFill>
      </fill>
    </dxf>
    <dxf>
      <fill>
        <patternFill>
          <bgColor rgb="FFFF6633"/>
        </patternFill>
      </fill>
    </dxf>
    <dxf>
      <fill>
        <patternFill>
          <bgColor rgb="FF6699CC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3399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rgb="FFFFCC33"/>
        </patternFill>
      </fill>
    </dxf>
    <dxf>
      <fill>
        <patternFill>
          <bgColor rgb="FF9999CC"/>
        </patternFill>
      </fill>
    </dxf>
    <dxf>
      <font>
        <color theme="0" tint="-4.9989318521683403E-2"/>
      </font>
      <fill>
        <patternFill>
          <bgColor rgb="FF663399"/>
        </patternFill>
      </fill>
    </dxf>
    <dxf>
      <fill>
        <patternFill>
          <bgColor rgb="FF66CC66"/>
        </patternFill>
      </fill>
    </dxf>
    <dxf>
      <fill>
        <patternFill>
          <bgColor rgb="FFFF6633"/>
        </patternFill>
      </fill>
    </dxf>
    <dxf>
      <fill>
        <patternFill>
          <bgColor rgb="FF6699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3399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rgb="FFFFCC33"/>
        </patternFill>
      </fill>
    </dxf>
    <dxf>
      <fill>
        <patternFill>
          <bgColor rgb="FFFFCC33"/>
        </patternFill>
      </fill>
    </dxf>
    <dxf>
      <fill>
        <patternFill>
          <bgColor rgb="FF9999CC"/>
        </patternFill>
      </fill>
    </dxf>
    <dxf>
      <font>
        <color theme="0" tint="-4.9989318521683403E-2"/>
      </font>
      <fill>
        <patternFill>
          <bgColor rgb="FF663399"/>
        </patternFill>
      </fill>
    </dxf>
    <dxf>
      <fill>
        <patternFill>
          <bgColor rgb="FF66CC66"/>
        </patternFill>
      </fill>
    </dxf>
    <dxf>
      <fill>
        <patternFill>
          <bgColor rgb="FFFF6633"/>
        </patternFill>
      </fill>
    </dxf>
    <dxf>
      <fill>
        <patternFill>
          <bgColor rgb="FF6699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3399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rgb="FFFFCC33"/>
        </patternFill>
      </fill>
    </dxf>
    <dxf>
      <fill>
        <patternFill>
          <bgColor rgb="FFFFCC33"/>
        </patternFill>
      </fill>
    </dxf>
    <dxf>
      <fill>
        <patternFill>
          <bgColor rgb="FF9999CC"/>
        </patternFill>
      </fill>
    </dxf>
    <dxf>
      <font>
        <color theme="0" tint="-4.9989318521683403E-2"/>
      </font>
      <fill>
        <patternFill>
          <bgColor rgb="FF663399"/>
        </patternFill>
      </fill>
    </dxf>
    <dxf>
      <fill>
        <patternFill>
          <bgColor rgb="FF66CC66"/>
        </patternFill>
      </fill>
    </dxf>
    <dxf>
      <fill>
        <patternFill>
          <bgColor rgb="FFFF6633"/>
        </patternFill>
      </fill>
    </dxf>
    <dxf>
      <fill>
        <patternFill>
          <bgColor rgb="FF6699CC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993399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rgb="FFFFCC33"/>
        </patternFill>
      </fill>
    </dxf>
  </dxfs>
  <tableStyles count="0" defaultTableStyle="TableStyleMedium2" defaultPivotStyle="PivotStyleLight16"/>
  <colors>
    <mruColors>
      <color rgb="FF993399"/>
      <color rgb="FFFF99FF"/>
      <color rgb="FFFFFF00"/>
      <color rgb="FFFF9900"/>
      <color rgb="FF6699CC"/>
      <color rgb="FFFF6633"/>
      <color rgb="FF66CC66"/>
      <color rgb="FF663399"/>
      <color rgb="FF9999CC"/>
      <color rgb="FFFF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zoomScale="90" zoomScaleNormal="90" workbookViewId="0">
      <selection activeCell="D7" sqref="D7"/>
    </sheetView>
  </sheetViews>
  <sheetFormatPr baseColWidth="10" defaultRowHeight="15" x14ac:dyDescent="0.25"/>
  <cols>
    <col min="1" max="1" width="11.42578125" style="3" customWidth="1"/>
    <col min="2" max="2" width="24.7109375" style="3" customWidth="1"/>
    <col min="3" max="3" width="31.140625" style="3" customWidth="1"/>
    <col min="4" max="5" width="24.7109375" style="3" customWidth="1"/>
    <col min="6" max="8" width="11.42578125" style="3"/>
    <col min="9" max="9" width="31.140625" style="3" customWidth="1"/>
    <col min="10" max="10" width="10.42578125" style="3" customWidth="1"/>
    <col min="11" max="11" width="11.7109375" style="3" customWidth="1"/>
    <col min="12" max="12" width="14.5703125" style="3" customWidth="1"/>
    <col min="13" max="13" width="11.42578125" style="3" customWidth="1"/>
    <col min="14" max="16384" width="11.42578125" style="3"/>
  </cols>
  <sheetData>
    <row r="1" spans="1:14" ht="21" x14ac:dyDescent="0.25">
      <c r="A1" s="1" t="s">
        <v>22</v>
      </c>
      <c r="B1" s="12" t="s">
        <v>0</v>
      </c>
      <c r="C1" s="12" t="s">
        <v>1</v>
      </c>
      <c r="D1" s="12" t="s">
        <v>2</v>
      </c>
      <c r="E1" s="12" t="s">
        <v>3</v>
      </c>
      <c r="F1" s="30"/>
      <c r="I1" s="16" t="s">
        <v>21</v>
      </c>
      <c r="J1" s="17" t="s">
        <v>13</v>
      </c>
      <c r="K1" s="17" t="s">
        <v>14</v>
      </c>
      <c r="L1" s="18" t="s">
        <v>15</v>
      </c>
    </row>
    <row r="2" spans="1:14" ht="21" x14ac:dyDescent="0.25">
      <c r="A2" s="2">
        <v>0.35416666666666669</v>
      </c>
      <c r="B2" s="13"/>
      <c r="C2" s="13"/>
      <c r="D2" s="13"/>
      <c r="E2" s="34"/>
      <c r="F2" s="30"/>
      <c r="I2" s="35" t="str">
        <f>HYPERLINK("https://eduscol.education.fr/612/l-ecole-elementaire","Horaires du cycle 2 sur Eduscol")</f>
        <v>Horaires du cycle 2 sur Eduscol</v>
      </c>
      <c r="L2" s="14"/>
    </row>
    <row r="3" spans="1:14" x14ac:dyDescent="0.25">
      <c r="A3" s="2">
        <f t="shared" ref="A3:A34" si="0">A2 + TIME(0,15,0)</f>
        <v>0.36458333333333337</v>
      </c>
      <c r="B3" s="33"/>
      <c r="C3" s="33"/>
      <c r="D3" s="33"/>
      <c r="E3" s="33"/>
      <c r="F3" s="30"/>
      <c r="I3" s="19" t="s">
        <v>4</v>
      </c>
      <c r="J3" s="5">
        <v>0.41666666666666669</v>
      </c>
      <c r="K3" s="6">
        <f t="shared" ref="K3:K9" si="1">J3-(J3*10%)</f>
        <v>0.375</v>
      </c>
      <c r="L3" s="21">
        <f t="shared" ref="L3:L9" si="2">K3*1440</f>
        <v>540</v>
      </c>
    </row>
    <row r="4" spans="1:14" x14ac:dyDescent="0.25">
      <c r="A4" s="2">
        <f t="shared" si="0"/>
        <v>0.37500000000000006</v>
      </c>
      <c r="B4" s="33"/>
      <c r="C4" s="33"/>
      <c r="D4" s="33"/>
      <c r="E4" s="33"/>
      <c r="F4" s="30"/>
      <c r="I4" s="19" t="s">
        <v>5</v>
      </c>
      <c r="J4" s="5">
        <v>0.20833333333333334</v>
      </c>
      <c r="K4" s="6">
        <f t="shared" si="1"/>
        <v>0.1875</v>
      </c>
      <c r="L4" s="21">
        <f t="shared" si="2"/>
        <v>270</v>
      </c>
    </row>
    <row r="5" spans="1:14" x14ac:dyDescent="0.25">
      <c r="A5" s="2">
        <f t="shared" si="0"/>
        <v>0.38541666666666674</v>
      </c>
      <c r="B5" s="33"/>
      <c r="C5" s="33"/>
      <c r="D5" s="33"/>
      <c r="E5" s="33"/>
      <c r="F5" s="30"/>
      <c r="I5" s="19" t="s">
        <v>8</v>
      </c>
      <c r="J5" s="5">
        <v>6.25E-2</v>
      </c>
      <c r="K5" s="6">
        <f t="shared" si="1"/>
        <v>5.6250000000000001E-2</v>
      </c>
      <c r="L5" s="21">
        <f t="shared" si="2"/>
        <v>81</v>
      </c>
    </row>
    <row r="6" spans="1:14" s="4" customFormat="1" x14ac:dyDescent="0.25">
      <c r="A6" s="2">
        <f t="shared" si="0"/>
        <v>0.39583333333333343</v>
      </c>
      <c r="B6" s="33"/>
      <c r="C6" s="33"/>
      <c r="D6" s="33"/>
      <c r="E6" s="33"/>
      <c r="F6" s="31"/>
      <c r="I6" s="19" t="s">
        <v>10</v>
      </c>
      <c r="J6" s="5">
        <v>0.125</v>
      </c>
      <c r="K6" s="6">
        <f t="shared" si="1"/>
        <v>0.1125</v>
      </c>
      <c r="L6" s="21">
        <f t="shared" si="2"/>
        <v>162</v>
      </c>
    </row>
    <row r="7" spans="1:14" x14ac:dyDescent="0.25">
      <c r="A7" s="2">
        <f t="shared" si="0"/>
        <v>0.40625000000000011</v>
      </c>
      <c r="B7" s="33"/>
      <c r="C7" s="33"/>
      <c r="D7" s="33"/>
      <c r="E7" s="33"/>
      <c r="F7" s="30"/>
      <c r="I7" s="19" t="s">
        <v>26</v>
      </c>
      <c r="J7" s="5">
        <v>0.10416666666666667</v>
      </c>
      <c r="K7" s="6">
        <f t="shared" si="1"/>
        <v>9.375E-2</v>
      </c>
      <c r="L7" s="21">
        <f t="shared" si="2"/>
        <v>135</v>
      </c>
    </row>
    <row r="8" spans="1:14" s="7" customFormat="1" x14ac:dyDescent="0.25">
      <c r="A8" s="2">
        <f t="shared" si="0"/>
        <v>0.4166666666666668</v>
      </c>
      <c r="B8" s="33"/>
      <c r="C8" s="33"/>
      <c r="D8" s="33"/>
      <c r="E8" s="33"/>
      <c r="F8" s="32"/>
      <c r="I8" s="19" t="s">
        <v>23</v>
      </c>
      <c r="J8" s="5">
        <v>4.1666666666666664E-2</v>
      </c>
      <c r="K8" s="6">
        <f t="shared" si="1"/>
        <v>3.7499999999999999E-2</v>
      </c>
      <c r="L8" s="21">
        <f t="shared" si="2"/>
        <v>54</v>
      </c>
    </row>
    <row r="9" spans="1:14" x14ac:dyDescent="0.25">
      <c r="A9" s="2">
        <f t="shared" si="0"/>
        <v>0.42708333333333348</v>
      </c>
      <c r="B9" s="33"/>
      <c r="C9" s="33"/>
      <c r="D9" s="33"/>
      <c r="E9" s="33"/>
      <c r="F9" s="30"/>
      <c r="I9" s="19" t="s">
        <v>9</v>
      </c>
      <c r="J9" s="5">
        <v>4.1666666666666664E-2</v>
      </c>
      <c r="K9" s="6">
        <f t="shared" si="1"/>
        <v>3.7499999999999999E-2</v>
      </c>
      <c r="L9" s="21">
        <f t="shared" si="2"/>
        <v>54</v>
      </c>
    </row>
    <row r="10" spans="1:14" x14ac:dyDescent="0.25">
      <c r="A10" s="2">
        <f t="shared" si="0"/>
        <v>0.43750000000000017</v>
      </c>
      <c r="B10" s="33"/>
      <c r="C10" s="33"/>
      <c r="D10" s="33"/>
      <c r="E10" s="33"/>
      <c r="F10" s="30"/>
      <c r="I10" s="19" t="s">
        <v>17</v>
      </c>
      <c r="J10" s="6">
        <f>SUM(J3:J9)</f>
        <v>0.99999999999999989</v>
      </c>
      <c r="K10" s="6"/>
      <c r="L10" s="21"/>
    </row>
    <row r="11" spans="1:14" s="4" customFormat="1" x14ac:dyDescent="0.25">
      <c r="A11" s="2">
        <f t="shared" si="0"/>
        <v>0.44791666666666685</v>
      </c>
      <c r="B11" s="33"/>
      <c r="C11" s="33"/>
      <c r="D11" s="33"/>
      <c r="E11" s="33"/>
      <c r="F11" s="31"/>
      <c r="I11" s="36" t="s">
        <v>18</v>
      </c>
      <c r="J11" s="9">
        <v>1.0416666666666666E-2</v>
      </c>
      <c r="K11" s="6"/>
      <c r="L11" s="21"/>
    </row>
    <row r="12" spans="1:14" ht="15.75" thickBot="1" x14ac:dyDescent="0.3">
      <c r="A12" s="2">
        <f t="shared" si="0"/>
        <v>0.45833333333333354</v>
      </c>
      <c r="B12" s="33"/>
      <c r="C12" s="33"/>
      <c r="D12" s="33"/>
      <c r="E12" s="33"/>
      <c r="F12" s="30"/>
      <c r="I12" s="37" t="s">
        <v>19</v>
      </c>
      <c r="J12" s="22">
        <f>8*J11</f>
        <v>8.3333333333333329E-2</v>
      </c>
      <c r="K12" s="22"/>
      <c r="L12" s="15"/>
    </row>
    <row r="13" spans="1:14" x14ac:dyDescent="0.25">
      <c r="A13" s="2">
        <f t="shared" si="0"/>
        <v>0.46875000000000022</v>
      </c>
      <c r="B13" s="33"/>
      <c r="C13" s="33"/>
      <c r="D13" s="33"/>
      <c r="E13" s="33"/>
      <c r="F13" s="30"/>
      <c r="I13" s="26"/>
      <c r="J13" s="26"/>
      <c r="K13" s="26"/>
      <c r="L13" s="26"/>
      <c r="M13" s="26"/>
    </row>
    <row r="14" spans="1:14" x14ac:dyDescent="0.25">
      <c r="A14" s="2">
        <f t="shared" si="0"/>
        <v>0.47916666666666691</v>
      </c>
      <c r="B14" s="33"/>
      <c r="C14" s="33"/>
      <c r="D14" s="33"/>
      <c r="E14" s="33"/>
      <c r="F14" s="30"/>
      <c r="H14" s="25"/>
      <c r="L14" s="3" t="s">
        <v>24</v>
      </c>
      <c r="M14" s="3" t="s">
        <v>13</v>
      </c>
      <c r="N14" s="30"/>
    </row>
    <row r="15" spans="1:14" x14ac:dyDescent="0.25">
      <c r="A15" s="2">
        <f t="shared" si="0"/>
        <v>0.48958333333333359</v>
      </c>
      <c r="B15" s="33" t="s">
        <v>25</v>
      </c>
      <c r="C15" s="33" t="s">
        <v>25</v>
      </c>
      <c r="D15" s="33" t="s">
        <v>25</v>
      </c>
      <c r="E15" s="33" t="s">
        <v>25</v>
      </c>
      <c r="F15" s="30"/>
      <c r="H15" s="25"/>
      <c r="I15" s="4" t="s">
        <v>20</v>
      </c>
      <c r="N15" s="30"/>
    </row>
    <row r="16" spans="1:14" x14ac:dyDescent="0.25">
      <c r="A16" s="2">
        <f t="shared" si="0"/>
        <v>0.50000000000000022</v>
      </c>
      <c r="B16" s="33" t="s">
        <v>25</v>
      </c>
      <c r="C16" s="33" t="s">
        <v>25</v>
      </c>
      <c r="D16" s="33" t="s">
        <v>25</v>
      </c>
      <c r="E16" s="33" t="s">
        <v>25</v>
      </c>
      <c r="F16" s="30"/>
      <c r="H16" s="25"/>
      <c r="I16" s="40" t="s">
        <v>4</v>
      </c>
      <c r="J16" s="3">
        <f t="shared" ref="J16:J23" si="3">COUNTIF($B$3:$E$36,I16)*0.25</f>
        <v>0</v>
      </c>
      <c r="K16" s="10">
        <f>J16/24</f>
        <v>0</v>
      </c>
      <c r="L16" s="11">
        <f t="shared" ref="L16:L21" si="4">K16/K3</f>
        <v>0</v>
      </c>
      <c r="M16" s="5">
        <v>0.33333333333333331</v>
      </c>
      <c r="N16" s="30"/>
    </row>
    <row r="17" spans="1:14" x14ac:dyDescent="0.25">
      <c r="A17" s="2">
        <f t="shared" si="0"/>
        <v>0.51041666666666685</v>
      </c>
      <c r="B17" s="33" t="s">
        <v>25</v>
      </c>
      <c r="C17" s="33" t="s">
        <v>25</v>
      </c>
      <c r="D17" s="33" t="s">
        <v>25</v>
      </c>
      <c r="E17" s="33" t="s">
        <v>25</v>
      </c>
      <c r="F17" s="30"/>
      <c r="H17" s="25"/>
      <c r="I17" s="40" t="s">
        <v>5</v>
      </c>
      <c r="J17" s="3">
        <f t="shared" si="3"/>
        <v>0</v>
      </c>
      <c r="K17" s="10">
        <f t="shared" ref="K17:K21" si="5">J17/24</f>
        <v>0</v>
      </c>
      <c r="L17" s="11">
        <f t="shared" si="4"/>
        <v>0</v>
      </c>
      <c r="M17" s="5">
        <v>0.20833333333333334</v>
      </c>
      <c r="N17" s="30"/>
    </row>
    <row r="18" spans="1:14" x14ac:dyDescent="0.25">
      <c r="A18" s="2">
        <f t="shared" si="0"/>
        <v>0.52083333333333348</v>
      </c>
      <c r="B18" s="33" t="s">
        <v>25</v>
      </c>
      <c r="C18" s="33" t="s">
        <v>25</v>
      </c>
      <c r="D18" s="33" t="s">
        <v>25</v>
      </c>
      <c r="E18" s="33" t="s">
        <v>25</v>
      </c>
      <c r="F18" s="30"/>
      <c r="H18" s="25"/>
      <c r="I18" s="40" t="s">
        <v>8</v>
      </c>
      <c r="J18" s="3">
        <f t="shared" si="3"/>
        <v>0</v>
      </c>
      <c r="K18" s="10">
        <f t="shared" si="5"/>
        <v>0</v>
      </c>
      <c r="L18" s="11">
        <f t="shared" si="4"/>
        <v>0</v>
      </c>
      <c r="M18" s="5">
        <v>6.25E-2</v>
      </c>
      <c r="N18" s="30"/>
    </row>
    <row r="19" spans="1:14" x14ac:dyDescent="0.25">
      <c r="A19" s="2">
        <f t="shared" si="0"/>
        <v>0.53125000000000011</v>
      </c>
      <c r="B19" s="33" t="s">
        <v>25</v>
      </c>
      <c r="C19" s="33" t="s">
        <v>25</v>
      </c>
      <c r="D19" s="33" t="s">
        <v>25</v>
      </c>
      <c r="E19" s="33" t="s">
        <v>25</v>
      </c>
      <c r="F19" s="30"/>
      <c r="H19" s="25"/>
      <c r="I19" s="40" t="s">
        <v>10</v>
      </c>
      <c r="J19" s="3">
        <f t="shared" si="3"/>
        <v>0</v>
      </c>
      <c r="K19" s="10">
        <f t="shared" si="5"/>
        <v>0</v>
      </c>
      <c r="L19" s="11">
        <f t="shared" si="4"/>
        <v>0</v>
      </c>
      <c r="M19" s="5">
        <v>0.125</v>
      </c>
      <c r="N19" s="30"/>
    </row>
    <row r="20" spans="1:14" x14ac:dyDescent="0.25">
      <c r="A20" s="2">
        <f t="shared" si="0"/>
        <v>0.54166666666666674</v>
      </c>
      <c r="B20" s="33" t="s">
        <v>25</v>
      </c>
      <c r="C20" s="33" t="s">
        <v>25</v>
      </c>
      <c r="D20" s="33" t="s">
        <v>25</v>
      </c>
      <c r="E20" s="33" t="s">
        <v>25</v>
      </c>
      <c r="F20" s="30"/>
      <c r="H20" s="25"/>
      <c r="I20" s="40" t="s">
        <v>26</v>
      </c>
      <c r="J20" s="3">
        <f t="shared" si="3"/>
        <v>0</v>
      </c>
      <c r="K20" s="10">
        <f t="shared" si="5"/>
        <v>0</v>
      </c>
      <c r="L20" s="11">
        <f t="shared" si="4"/>
        <v>0</v>
      </c>
      <c r="M20" s="5">
        <v>8.3333333333333329E-2</v>
      </c>
      <c r="N20" s="30"/>
    </row>
    <row r="21" spans="1:14" x14ac:dyDescent="0.25">
      <c r="A21" s="2">
        <f t="shared" si="0"/>
        <v>0.55208333333333337</v>
      </c>
      <c r="B21" s="33" t="s">
        <v>25</v>
      </c>
      <c r="C21" s="33" t="s">
        <v>25</v>
      </c>
      <c r="D21" s="33" t="s">
        <v>25</v>
      </c>
      <c r="E21" s="33" t="s">
        <v>25</v>
      </c>
      <c r="F21" s="30"/>
      <c r="H21" s="25"/>
      <c r="I21" s="40" t="s">
        <v>23</v>
      </c>
      <c r="J21" s="3">
        <f t="shared" si="3"/>
        <v>0</v>
      </c>
      <c r="K21" s="10">
        <f t="shared" si="5"/>
        <v>0</v>
      </c>
      <c r="L21" s="11">
        <f t="shared" si="4"/>
        <v>0</v>
      </c>
      <c r="M21" s="5">
        <v>8.3333333333333329E-2</v>
      </c>
      <c r="N21" s="30"/>
    </row>
    <row r="22" spans="1:14" x14ac:dyDescent="0.25">
      <c r="A22" s="2">
        <f t="shared" si="0"/>
        <v>0.5625</v>
      </c>
      <c r="B22" s="33" t="s">
        <v>25</v>
      </c>
      <c r="C22" s="33" t="s">
        <v>25</v>
      </c>
      <c r="D22" s="33" t="s">
        <v>25</v>
      </c>
      <c r="E22" s="33" t="s">
        <v>25</v>
      </c>
      <c r="F22" s="30"/>
      <c r="H22" s="25"/>
      <c r="I22" s="40" t="s">
        <v>25</v>
      </c>
      <c r="J22" s="3">
        <f t="shared" si="3"/>
        <v>8</v>
      </c>
      <c r="K22" s="10">
        <f>J22/24</f>
        <v>0.33333333333333331</v>
      </c>
      <c r="M22" s="9">
        <v>1.0416666666666666E-2</v>
      </c>
      <c r="N22" s="30"/>
    </row>
    <row r="23" spans="1:14" x14ac:dyDescent="0.25">
      <c r="A23" s="2">
        <f t="shared" si="0"/>
        <v>0.57291666666666663</v>
      </c>
      <c r="B23" s="33"/>
      <c r="C23" s="33"/>
      <c r="D23" s="33"/>
      <c r="E23" s="33"/>
      <c r="F23" s="30"/>
      <c r="H23" s="25"/>
      <c r="I23" s="41" t="s">
        <v>6</v>
      </c>
      <c r="J23" s="3">
        <f t="shared" si="3"/>
        <v>0</v>
      </c>
      <c r="K23" s="10">
        <f>J23/24</f>
        <v>0</v>
      </c>
      <c r="M23" s="9">
        <f>8*M22</f>
        <v>8.3333333333333329E-2</v>
      </c>
      <c r="N23" s="30"/>
    </row>
    <row r="24" spans="1:14" x14ac:dyDescent="0.25">
      <c r="A24" s="2">
        <f t="shared" si="0"/>
        <v>0.58333333333333326</v>
      </c>
      <c r="B24" s="33"/>
      <c r="C24" s="33"/>
      <c r="D24" s="33"/>
      <c r="E24" s="33"/>
      <c r="F24" s="30"/>
      <c r="I24" s="29"/>
      <c r="J24" s="29"/>
      <c r="K24" s="38"/>
      <c r="L24" s="39"/>
      <c r="M24" s="29"/>
    </row>
    <row r="25" spans="1:14" x14ac:dyDescent="0.25">
      <c r="A25" s="2">
        <f t="shared" si="0"/>
        <v>0.59374999999999989</v>
      </c>
      <c r="B25" s="33"/>
      <c r="C25" s="33"/>
      <c r="D25" s="33"/>
      <c r="E25" s="33"/>
      <c r="F25" s="30"/>
    </row>
    <row r="26" spans="1:14" x14ac:dyDescent="0.25">
      <c r="A26" s="2">
        <f t="shared" si="0"/>
        <v>0.60416666666666652</v>
      </c>
      <c r="B26" s="33"/>
      <c r="C26" s="33"/>
      <c r="D26" s="33"/>
      <c r="E26" s="33"/>
      <c r="F26" s="30"/>
    </row>
    <row r="27" spans="1:14" x14ac:dyDescent="0.25">
      <c r="A27" s="2">
        <f t="shared" si="0"/>
        <v>0.61458333333333315</v>
      </c>
      <c r="B27" s="33"/>
      <c r="C27" s="33"/>
      <c r="D27" s="33"/>
      <c r="E27" s="33"/>
      <c r="F27" s="30"/>
    </row>
    <row r="28" spans="1:14" x14ac:dyDescent="0.25">
      <c r="A28" s="2">
        <f t="shared" si="0"/>
        <v>0.62499999999999978</v>
      </c>
      <c r="B28" s="33"/>
      <c r="C28" s="33"/>
      <c r="D28" s="33"/>
      <c r="E28" s="33"/>
      <c r="F28" s="30"/>
    </row>
    <row r="29" spans="1:14" x14ac:dyDescent="0.25">
      <c r="A29" s="2">
        <f t="shared" si="0"/>
        <v>0.63541666666666641</v>
      </c>
      <c r="B29" s="33"/>
      <c r="C29" s="33"/>
      <c r="D29" s="33"/>
      <c r="E29" s="33"/>
      <c r="F29" s="30"/>
    </row>
    <row r="30" spans="1:14" x14ac:dyDescent="0.25">
      <c r="A30" s="2">
        <f t="shared" si="0"/>
        <v>0.64583333333333304</v>
      </c>
      <c r="B30" s="33"/>
      <c r="C30" s="33"/>
      <c r="D30" s="33"/>
      <c r="E30" s="33"/>
      <c r="F30" s="30"/>
    </row>
    <row r="31" spans="1:14" x14ac:dyDescent="0.25">
      <c r="A31" s="2">
        <f t="shared" si="0"/>
        <v>0.65624999999999967</v>
      </c>
      <c r="B31" s="33"/>
      <c r="C31" s="33"/>
      <c r="D31" s="33"/>
      <c r="E31" s="33"/>
      <c r="F31" s="30"/>
    </row>
    <row r="32" spans="1:14" x14ac:dyDescent="0.25">
      <c r="A32" s="2">
        <f t="shared" si="0"/>
        <v>0.6666666666666663</v>
      </c>
      <c r="B32" s="33"/>
      <c r="C32" s="33"/>
      <c r="D32" s="33"/>
      <c r="E32" s="33"/>
      <c r="F32" s="30"/>
    </row>
    <row r="33" spans="1:6" x14ac:dyDescent="0.25">
      <c r="A33" s="2">
        <f t="shared" si="0"/>
        <v>0.67708333333333293</v>
      </c>
      <c r="B33" s="33"/>
      <c r="C33" s="33"/>
      <c r="D33" s="33"/>
      <c r="E33" s="33"/>
      <c r="F33" s="30"/>
    </row>
    <row r="34" spans="1:6" x14ac:dyDescent="0.25">
      <c r="A34" s="2">
        <f t="shared" si="0"/>
        <v>0.68749999999999956</v>
      </c>
      <c r="B34" s="33"/>
      <c r="C34" s="33"/>
      <c r="D34" s="33"/>
      <c r="E34" s="33"/>
      <c r="F34" s="30"/>
    </row>
    <row r="35" spans="1:6" x14ac:dyDescent="0.25">
      <c r="A35" s="29"/>
      <c r="B35" s="29"/>
      <c r="C35" s="29"/>
      <c r="D35" s="29"/>
      <c r="E35" s="29"/>
    </row>
  </sheetData>
  <sheetProtection algorithmName="SHA-512" hashValue="z0Ff5qJZ0t7ZnHhEObD7YLJldWhf1EQBDsqf+gtmU15ylqWv9st2B5XfQPqB7Ee7amNa01zkz66kci6QlKuC+Q==" saltValue="wvBdvi6kpdrndMwRFPgnWQ==" spinCount="100000" sheet="1" objects="1" scenarios="1" selectLockedCells="1"/>
  <conditionalFormatting sqref="B3:E34">
    <cfRule type="containsText" dxfId="57" priority="1" operator="containsText" text="Français">
      <formula>NOT(ISERROR(SEARCH("Français",B3)))</formula>
    </cfRule>
    <cfRule type="containsText" dxfId="56" priority="2" operator="containsText" text="Pause">
      <formula>NOT(ISERROR(SEARCH("Pause",B3)))</formula>
    </cfRule>
    <cfRule type="containsText" dxfId="55" priority="3" operator="containsText" text="Arts plastiques/HDA">
      <formula>NOT(ISERROR(SEARCH("Arts plastiques/HDA",B3)))</formula>
    </cfRule>
    <cfRule type="containsText" dxfId="54" priority="4" operator="containsText" text="Musique">
      <formula>NOT(ISERROR(SEARCH("Musique",B3)))</formula>
    </cfRule>
    <cfRule type="containsText" dxfId="53" priority="5" operator="containsText" text="EMC">
      <formula>NOT(ISERROR(SEARCH("EMC",B3)))</formula>
    </cfRule>
    <cfRule type="containsText" dxfId="52" priority="6" operator="containsText" text="Récréation">
      <formula>NOT(ISERROR(SEARCH("Récréation",B3)))</formula>
    </cfRule>
    <cfRule type="containsText" dxfId="51" priority="7" operator="containsText" text="Histoire-Géo">
      <formula>NOT(ISERROR(SEARCH("Histoire-Géo",B3)))</formula>
    </cfRule>
    <cfRule type="containsText" dxfId="50" priority="8" operator="containsText" text="Sciences">
      <formula>NOT(ISERROR(SEARCH("Sciences",B3)))</formula>
    </cfRule>
    <cfRule type="containsText" dxfId="49" priority="9" operator="containsText" text="EPS">
      <formula>NOT(ISERROR(SEARCH("EPS",B3)))</formula>
    </cfRule>
    <cfRule type="containsText" dxfId="48" priority="10" operator="containsText" text="Anglais">
      <formula>NOT(ISERROR(SEARCH("Anglais",B3)))</formula>
    </cfRule>
    <cfRule type="containsText" dxfId="47" priority="11" operator="containsText" text="Mathématiques">
      <formula>NOT(ISERROR(SEARCH("Mathématiques",B3)))</formula>
    </cfRule>
    <cfRule type="containsText" dxfId="46" priority="12" operator="containsText" text="Français">
      <formula>NOT(ISERROR(SEARCH("Français",B3)))</formula>
    </cfRule>
  </conditionalFormatting>
  <conditionalFormatting sqref="I3">
    <cfRule type="containsText" dxfId="45" priority="57" operator="containsText" text="Français">
      <formula>NOT(ISERROR(SEARCH("Français",I3)))</formula>
    </cfRule>
  </conditionalFormatting>
  <conditionalFormatting sqref="I3:I10 I16:I24">
    <cfRule type="containsText" dxfId="44" priority="113" operator="containsText" text="Pause">
      <formula>NOT(ISERROR(SEARCH("Pause",I3)))</formula>
    </cfRule>
    <cfRule type="containsText" dxfId="43" priority="114" operator="containsText" text="Arts plastiques/HDA">
      <formula>NOT(ISERROR(SEARCH("Arts plastiques/HDA",I3)))</formula>
    </cfRule>
    <cfRule type="containsText" dxfId="42" priority="115" operator="containsText" text="Musique">
      <formula>NOT(ISERROR(SEARCH("Musique",I3)))</formula>
    </cfRule>
    <cfRule type="containsText" dxfId="41" priority="116" operator="containsText" text="EMC">
      <formula>NOT(ISERROR(SEARCH("EMC",I3)))</formula>
    </cfRule>
    <cfRule type="containsText" dxfId="40" priority="117" operator="containsText" text="Récréation">
      <formula>NOT(ISERROR(SEARCH("Récréation",I3)))</formula>
    </cfRule>
    <cfRule type="containsText" dxfId="39" priority="118" operator="containsText" text="Histoire-Géo">
      <formula>NOT(ISERROR(SEARCH("Histoire-Géo",I3)))</formula>
    </cfRule>
    <cfRule type="containsText" dxfId="38" priority="119" operator="containsText" text="Sciences">
      <formula>NOT(ISERROR(SEARCH("Sciences",I3)))</formula>
    </cfRule>
    <cfRule type="containsText" dxfId="37" priority="120" operator="containsText" text="EPS">
      <formula>NOT(ISERROR(SEARCH("EPS",I3)))</formula>
    </cfRule>
    <cfRule type="containsText" dxfId="36" priority="121" operator="containsText" text="Anglais">
      <formula>NOT(ISERROR(SEARCH("Anglais",I3)))</formula>
    </cfRule>
    <cfRule type="containsText" dxfId="35" priority="122" operator="containsText" text="Mathématiques">
      <formula>NOT(ISERROR(SEARCH("Mathématiques",I3)))</formula>
    </cfRule>
  </conditionalFormatting>
  <conditionalFormatting sqref="I16">
    <cfRule type="containsText" dxfId="34" priority="13" operator="containsText" text="Français">
      <formula>NOT(ISERROR(SEARCH("Français",I16)))</formula>
    </cfRule>
    <cfRule type="containsText" dxfId="33" priority="123" operator="containsText" text="Français">
      <formula>NOT(ISERROR(SEARCH("Français",I16)))</formula>
    </cfRule>
  </conditionalFormatting>
  <conditionalFormatting sqref="L16:L21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{007D8A9B-4C07-4F0C-89D4-5E5969B92A4D}</x14:id>
        </ext>
      </extLst>
    </cfRule>
  </conditionalFormatting>
  <dataValidations count="1">
    <dataValidation type="list" allowBlank="1" showInputMessage="1" showErrorMessage="1" sqref="B3:E34" xr:uid="{00000000-0002-0000-0000-000000000000}">
      <formula1>L_ens_cycle2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7D8A9B-4C07-4F0C-89D4-5E5969B92A4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L16:L21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zoomScale="90" zoomScaleNormal="90" workbookViewId="0">
      <selection activeCell="C8" sqref="C8"/>
    </sheetView>
  </sheetViews>
  <sheetFormatPr baseColWidth="10" defaultRowHeight="15" x14ac:dyDescent="0.25"/>
  <cols>
    <col min="1" max="1" width="11.42578125" style="3"/>
    <col min="2" max="2" width="24.7109375" style="3" customWidth="1"/>
    <col min="3" max="3" width="31.140625" style="3" customWidth="1"/>
    <col min="4" max="5" width="24.7109375" style="3" customWidth="1"/>
    <col min="6" max="8" width="11.42578125" style="3"/>
    <col min="9" max="9" width="31.140625" style="3" customWidth="1"/>
    <col min="10" max="10" width="10.42578125" style="3" customWidth="1"/>
    <col min="11" max="11" width="11.7109375" style="3" customWidth="1"/>
    <col min="12" max="12" width="14.5703125" style="3" customWidth="1"/>
    <col min="13" max="16384" width="11.42578125" style="3"/>
  </cols>
  <sheetData>
    <row r="1" spans="1:14" ht="21" x14ac:dyDescent="0.25">
      <c r="A1" s="27" t="s">
        <v>22</v>
      </c>
      <c r="B1" s="28" t="s">
        <v>0</v>
      </c>
      <c r="C1" s="28" t="s">
        <v>1</v>
      </c>
      <c r="D1" s="28" t="s">
        <v>2</v>
      </c>
      <c r="E1" s="28" t="s">
        <v>3</v>
      </c>
      <c r="F1" s="30"/>
      <c r="I1" s="16" t="s">
        <v>21</v>
      </c>
      <c r="J1" s="17" t="s">
        <v>13</v>
      </c>
      <c r="K1" s="17" t="s">
        <v>14</v>
      </c>
      <c r="L1" s="18" t="s">
        <v>15</v>
      </c>
    </row>
    <row r="2" spans="1:14" ht="21" x14ac:dyDescent="0.25">
      <c r="A2" s="2">
        <v>0.35416666666666669</v>
      </c>
      <c r="B2" s="28"/>
      <c r="C2" s="28"/>
      <c r="D2" s="28"/>
      <c r="E2" s="28"/>
      <c r="F2" s="30"/>
      <c r="I2" s="20" t="str">
        <f>HYPERLINK("https://eduscol.education.fr/612/l-ecole-elementaire","Horaires du cycle 3 sur Eduscol")</f>
        <v>Horaires du cycle 3 sur Eduscol</v>
      </c>
      <c r="L2" s="14"/>
    </row>
    <row r="3" spans="1:14" x14ac:dyDescent="0.25">
      <c r="A3" s="2">
        <f t="shared" ref="A3:A34" si="0">A2 + TIME(0,15,0)</f>
        <v>0.36458333333333337</v>
      </c>
      <c r="B3" s="33"/>
      <c r="C3" s="33"/>
      <c r="D3" s="33"/>
      <c r="E3" s="33"/>
      <c r="F3" s="30"/>
      <c r="I3" s="19" t="s">
        <v>4</v>
      </c>
      <c r="J3" s="5">
        <v>0.33333333333333331</v>
      </c>
      <c r="K3" s="6">
        <f t="shared" ref="K3:K11" si="1">J3-(J3*10%)</f>
        <v>0.3</v>
      </c>
      <c r="L3" s="21">
        <f t="shared" ref="L3:L11" si="2">K3*1440</f>
        <v>432</v>
      </c>
    </row>
    <row r="4" spans="1:14" x14ac:dyDescent="0.25">
      <c r="A4" s="2">
        <f t="shared" si="0"/>
        <v>0.37500000000000006</v>
      </c>
      <c r="B4" s="33"/>
      <c r="C4" s="33"/>
      <c r="D4" s="33"/>
      <c r="E4" s="33"/>
      <c r="F4" s="30"/>
      <c r="I4" s="19" t="s">
        <v>5</v>
      </c>
      <c r="J4" s="5">
        <v>0.20833333333333334</v>
      </c>
      <c r="K4" s="6">
        <f t="shared" si="1"/>
        <v>0.1875</v>
      </c>
      <c r="L4" s="21">
        <f t="shared" si="2"/>
        <v>270</v>
      </c>
    </row>
    <row r="5" spans="1:14" x14ac:dyDescent="0.25">
      <c r="A5" s="2">
        <f t="shared" si="0"/>
        <v>0.38541666666666674</v>
      </c>
      <c r="B5" s="33"/>
      <c r="C5" s="33"/>
      <c r="D5" s="33"/>
      <c r="E5" s="33"/>
      <c r="F5" s="30"/>
      <c r="I5" s="19" t="s">
        <v>8</v>
      </c>
      <c r="J5" s="5">
        <v>6.25E-2</v>
      </c>
      <c r="K5" s="6">
        <f t="shared" si="1"/>
        <v>5.6250000000000001E-2</v>
      </c>
      <c r="L5" s="21">
        <f t="shared" si="2"/>
        <v>81</v>
      </c>
    </row>
    <row r="6" spans="1:14" s="4" customFormat="1" x14ac:dyDescent="0.25">
      <c r="A6" s="2">
        <f t="shared" si="0"/>
        <v>0.39583333333333343</v>
      </c>
      <c r="B6" s="33"/>
      <c r="C6" s="33"/>
      <c r="D6" s="33"/>
      <c r="E6" s="33"/>
      <c r="F6" s="31"/>
      <c r="I6" s="19" t="s">
        <v>10</v>
      </c>
      <c r="J6" s="5">
        <v>0.125</v>
      </c>
      <c r="K6" s="6">
        <f t="shared" si="1"/>
        <v>0.1125</v>
      </c>
      <c r="L6" s="21">
        <f t="shared" si="2"/>
        <v>162</v>
      </c>
    </row>
    <row r="7" spans="1:14" x14ac:dyDescent="0.25">
      <c r="A7" s="2">
        <f t="shared" si="0"/>
        <v>0.40625000000000011</v>
      </c>
      <c r="B7" s="33"/>
      <c r="C7" s="33"/>
      <c r="D7" s="33"/>
      <c r="E7" s="33"/>
      <c r="F7" s="30"/>
      <c r="I7" s="19" t="s">
        <v>16</v>
      </c>
      <c r="J7" s="5">
        <v>8.3333333333333329E-2</v>
      </c>
      <c r="K7" s="6">
        <f t="shared" si="1"/>
        <v>7.4999999999999997E-2</v>
      </c>
      <c r="L7" s="21">
        <f t="shared" si="2"/>
        <v>108</v>
      </c>
    </row>
    <row r="8" spans="1:14" s="7" customFormat="1" x14ac:dyDescent="0.25">
      <c r="A8" s="2">
        <f t="shared" si="0"/>
        <v>0.4166666666666668</v>
      </c>
      <c r="B8" s="33"/>
      <c r="C8" s="33"/>
      <c r="D8" s="33"/>
      <c r="E8" s="33"/>
      <c r="F8" s="32"/>
      <c r="I8" s="19" t="s">
        <v>23</v>
      </c>
      <c r="J8" s="5">
        <v>4.1666666666666664E-2</v>
      </c>
      <c r="K8" s="6">
        <f t="shared" si="1"/>
        <v>3.7499999999999999E-2</v>
      </c>
      <c r="L8" s="21">
        <f t="shared" si="2"/>
        <v>54</v>
      </c>
    </row>
    <row r="9" spans="1:14" x14ac:dyDescent="0.25">
      <c r="A9" s="2">
        <f t="shared" si="0"/>
        <v>0.42708333333333348</v>
      </c>
      <c r="B9" s="33"/>
      <c r="C9" s="33"/>
      <c r="D9" s="33"/>
      <c r="E9" s="33"/>
      <c r="F9" s="30"/>
      <c r="I9" s="19" t="s">
        <v>12</v>
      </c>
      <c r="J9" s="5">
        <v>6.9444444444444448E-2</v>
      </c>
      <c r="K9" s="6">
        <f t="shared" si="1"/>
        <v>6.25E-2</v>
      </c>
      <c r="L9" s="21">
        <f t="shared" si="2"/>
        <v>90</v>
      </c>
    </row>
    <row r="10" spans="1:14" x14ac:dyDescent="0.25">
      <c r="A10" s="2">
        <f t="shared" si="0"/>
        <v>0.43750000000000017</v>
      </c>
      <c r="B10" s="33"/>
      <c r="C10" s="33"/>
      <c r="D10" s="33"/>
      <c r="E10" s="33"/>
      <c r="F10" s="30"/>
      <c r="I10" s="19" t="s">
        <v>11</v>
      </c>
      <c r="J10" s="9">
        <v>3.4722222222222224E-2</v>
      </c>
      <c r="K10" s="6">
        <f t="shared" si="1"/>
        <v>3.125E-2</v>
      </c>
      <c r="L10" s="21">
        <f t="shared" si="2"/>
        <v>45</v>
      </c>
    </row>
    <row r="11" spans="1:14" s="4" customFormat="1" x14ac:dyDescent="0.25">
      <c r="A11" s="2">
        <f t="shared" si="0"/>
        <v>0.44791666666666685</v>
      </c>
      <c r="B11" s="33"/>
      <c r="C11" s="33"/>
      <c r="D11" s="33"/>
      <c r="E11" s="33"/>
      <c r="F11" s="31"/>
      <c r="I11" s="19" t="s">
        <v>9</v>
      </c>
      <c r="J11" s="9">
        <v>4.1666666666666664E-2</v>
      </c>
      <c r="K11" s="6">
        <f t="shared" si="1"/>
        <v>3.7499999999999999E-2</v>
      </c>
      <c r="L11" s="21">
        <f t="shared" si="2"/>
        <v>54</v>
      </c>
    </row>
    <row r="12" spans="1:14" ht="15.75" thickBot="1" x14ac:dyDescent="0.3">
      <c r="A12" s="2">
        <f t="shared" si="0"/>
        <v>0.45833333333333354</v>
      </c>
      <c r="B12" s="33"/>
      <c r="C12" s="33"/>
      <c r="D12" s="33"/>
      <c r="E12" s="33"/>
      <c r="F12" s="30"/>
      <c r="I12" s="23" t="s">
        <v>17</v>
      </c>
      <c r="J12" s="24">
        <f>SUM(J3:J11)</f>
        <v>0.99999999999999989</v>
      </c>
      <c r="K12" s="22"/>
      <c r="L12" s="15"/>
    </row>
    <row r="13" spans="1:14" x14ac:dyDescent="0.25">
      <c r="A13" s="2">
        <f t="shared" si="0"/>
        <v>0.46875000000000022</v>
      </c>
      <c r="B13" s="33"/>
      <c r="C13" s="33"/>
      <c r="D13" s="33"/>
      <c r="E13" s="33"/>
      <c r="F13" s="30"/>
      <c r="I13" s="8" t="s">
        <v>18</v>
      </c>
      <c r="J13" s="9">
        <v>1.0416666666666666E-2</v>
      </c>
    </row>
    <row r="14" spans="1:14" x14ac:dyDescent="0.25">
      <c r="A14" s="2">
        <f t="shared" si="0"/>
        <v>0.47916666666666691</v>
      </c>
      <c r="B14" s="33"/>
      <c r="C14" s="33"/>
      <c r="D14" s="33"/>
      <c r="E14" s="33"/>
      <c r="F14" s="30"/>
      <c r="I14" s="8" t="s">
        <v>19</v>
      </c>
      <c r="J14" s="9">
        <f>8*J13</f>
        <v>8.3333333333333329E-2</v>
      </c>
    </row>
    <row r="15" spans="1:14" x14ac:dyDescent="0.25">
      <c r="A15" s="2">
        <f t="shared" si="0"/>
        <v>0.48958333333333359</v>
      </c>
      <c r="B15" s="33" t="s">
        <v>25</v>
      </c>
      <c r="C15" s="33" t="s">
        <v>25</v>
      </c>
      <c r="D15" s="33" t="s">
        <v>25</v>
      </c>
      <c r="E15" s="33" t="s">
        <v>25</v>
      </c>
      <c r="F15" s="30"/>
      <c r="I15" s="26"/>
      <c r="J15" s="26"/>
      <c r="K15" s="26"/>
      <c r="L15" s="26"/>
      <c r="M15" s="26"/>
    </row>
    <row r="16" spans="1:14" x14ac:dyDescent="0.25">
      <c r="A16" s="2">
        <f t="shared" si="0"/>
        <v>0.50000000000000022</v>
      </c>
      <c r="B16" s="33" t="s">
        <v>25</v>
      </c>
      <c r="C16" s="33" t="s">
        <v>25</v>
      </c>
      <c r="D16" s="33" t="s">
        <v>25</v>
      </c>
      <c r="E16" s="33" t="s">
        <v>25</v>
      </c>
      <c r="F16" s="30"/>
      <c r="H16" s="25"/>
      <c r="L16" s="3" t="s">
        <v>24</v>
      </c>
      <c r="M16" s="3" t="s">
        <v>13</v>
      </c>
      <c r="N16" s="30"/>
    </row>
    <row r="17" spans="1:14" x14ac:dyDescent="0.25">
      <c r="A17" s="2">
        <f t="shared" si="0"/>
        <v>0.51041666666666685</v>
      </c>
      <c r="B17" s="33" t="s">
        <v>25</v>
      </c>
      <c r="C17" s="33" t="s">
        <v>25</v>
      </c>
      <c r="D17" s="33" t="s">
        <v>25</v>
      </c>
      <c r="E17" s="33" t="s">
        <v>25</v>
      </c>
      <c r="F17" s="30"/>
      <c r="H17" s="25"/>
      <c r="I17" s="4" t="s">
        <v>20</v>
      </c>
      <c r="N17" s="30"/>
    </row>
    <row r="18" spans="1:14" x14ac:dyDescent="0.25">
      <c r="A18" s="2">
        <f t="shared" si="0"/>
        <v>0.52083333333333348</v>
      </c>
      <c r="B18" s="33" t="s">
        <v>25</v>
      </c>
      <c r="C18" s="33" t="s">
        <v>25</v>
      </c>
      <c r="D18" s="33" t="s">
        <v>25</v>
      </c>
      <c r="E18" s="33" t="s">
        <v>25</v>
      </c>
      <c r="F18" s="30"/>
      <c r="H18" s="25"/>
      <c r="I18" s="40" t="s">
        <v>4</v>
      </c>
      <c r="J18" s="3">
        <f t="shared" ref="J18:J28" si="3">COUNTIF($B$3:$E$36,I18)*0.25</f>
        <v>0</v>
      </c>
      <c r="K18" s="10">
        <f>J18/24</f>
        <v>0</v>
      </c>
      <c r="L18" s="11">
        <f>K18/K3</f>
        <v>0</v>
      </c>
      <c r="M18" s="5">
        <v>0.33333333333333331</v>
      </c>
      <c r="N18" s="30"/>
    </row>
    <row r="19" spans="1:14" x14ac:dyDescent="0.25">
      <c r="A19" s="2">
        <f t="shared" si="0"/>
        <v>0.53125000000000011</v>
      </c>
      <c r="B19" s="33" t="s">
        <v>25</v>
      </c>
      <c r="C19" s="33" t="s">
        <v>25</v>
      </c>
      <c r="D19" s="33" t="s">
        <v>25</v>
      </c>
      <c r="E19" s="33" t="s">
        <v>25</v>
      </c>
      <c r="F19" s="30"/>
      <c r="H19" s="25"/>
      <c r="I19" s="40" t="s">
        <v>5</v>
      </c>
      <c r="J19" s="3">
        <f t="shared" si="3"/>
        <v>0</v>
      </c>
      <c r="K19" s="10">
        <f t="shared" ref="K19:K28" si="4">J19/24</f>
        <v>0</v>
      </c>
      <c r="L19" s="11">
        <f t="shared" ref="L19:L26" si="5">K19/K4</f>
        <v>0</v>
      </c>
      <c r="M19" s="5">
        <v>0.20833333333333334</v>
      </c>
      <c r="N19" s="30"/>
    </row>
    <row r="20" spans="1:14" x14ac:dyDescent="0.25">
      <c r="A20" s="2">
        <f t="shared" si="0"/>
        <v>0.54166666666666674</v>
      </c>
      <c r="B20" s="33" t="s">
        <v>25</v>
      </c>
      <c r="C20" s="33" t="s">
        <v>25</v>
      </c>
      <c r="D20" s="33" t="s">
        <v>25</v>
      </c>
      <c r="E20" s="33" t="s">
        <v>25</v>
      </c>
      <c r="F20" s="30"/>
      <c r="H20" s="25"/>
      <c r="I20" s="40" t="s">
        <v>8</v>
      </c>
      <c r="J20" s="3">
        <f t="shared" si="3"/>
        <v>0</v>
      </c>
      <c r="K20" s="10">
        <f t="shared" si="4"/>
        <v>0</v>
      </c>
      <c r="L20" s="11">
        <f t="shared" si="5"/>
        <v>0</v>
      </c>
      <c r="M20" s="5">
        <v>6.25E-2</v>
      </c>
      <c r="N20" s="30"/>
    </row>
    <row r="21" spans="1:14" x14ac:dyDescent="0.25">
      <c r="A21" s="2">
        <f t="shared" si="0"/>
        <v>0.55208333333333337</v>
      </c>
      <c r="B21" s="33" t="s">
        <v>25</v>
      </c>
      <c r="C21" s="33" t="s">
        <v>25</v>
      </c>
      <c r="D21" s="33" t="s">
        <v>25</v>
      </c>
      <c r="E21" s="33" t="s">
        <v>25</v>
      </c>
      <c r="F21" s="30"/>
      <c r="H21" s="25"/>
      <c r="I21" s="40" t="s">
        <v>10</v>
      </c>
      <c r="J21" s="3">
        <f t="shared" si="3"/>
        <v>0</v>
      </c>
      <c r="K21" s="10">
        <f t="shared" si="4"/>
        <v>0</v>
      </c>
      <c r="L21" s="11">
        <f t="shared" si="5"/>
        <v>0</v>
      </c>
      <c r="M21" s="5">
        <v>0.125</v>
      </c>
      <c r="N21" s="30"/>
    </row>
    <row r="22" spans="1:14" x14ac:dyDescent="0.25">
      <c r="A22" s="2">
        <f t="shared" si="0"/>
        <v>0.5625</v>
      </c>
      <c r="B22" s="33" t="s">
        <v>25</v>
      </c>
      <c r="C22" s="33" t="s">
        <v>25</v>
      </c>
      <c r="D22" s="33" t="s">
        <v>25</v>
      </c>
      <c r="E22" s="33" t="s">
        <v>25</v>
      </c>
      <c r="F22" s="30"/>
      <c r="H22" s="25"/>
      <c r="I22" s="40" t="s">
        <v>7</v>
      </c>
      <c r="J22" s="3">
        <f t="shared" si="3"/>
        <v>0</v>
      </c>
      <c r="K22" s="10">
        <f t="shared" si="4"/>
        <v>0</v>
      </c>
      <c r="L22" s="11">
        <f t="shared" si="5"/>
        <v>0</v>
      </c>
      <c r="M22" s="5">
        <v>8.3333333333333329E-2</v>
      </c>
      <c r="N22" s="30"/>
    </row>
    <row r="23" spans="1:14" x14ac:dyDescent="0.25">
      <c r="A23" s="2">
        <f t="shared" si="0"/>
        <v>0.57291666666666663</v>
      </c>
      <c r="B23" s="33"/>
      <c r="C23" s="33"/>
      <c r="D23" s="33"/>
      <c r="E23" s="33"/>
      <c r="F23" s="30"/>
      <c r="H23" s="25"/>
      <c r="I23" s="40" t="s">
        <v>23</v>
      </c>
      <c r="J23" s="3">
        <f t="shared" si="3"/>
        <v>0</v>
      </c>
      <c r="K23" s="10">
        <f t="shared" si="4"/>
        <v>0</v>
      </c>
      <c r="L23" s="11">
        <f t="shared" si="5"/>
        <v>0</v>
      </c>
      <c r="M23" s="5">
        <v>8.3333333333333329E-2</v>
      </c>
      <c r="N23" s="30"/>
    </row>
    <row r="24" spans="1:14" x14ac:dyDescent="0.25">
      <c r="A24" s="2">
        <f t="shared" si="0"/>
        <v>0.58333333333333326</v>
      </c>
      <c r="B24" s="33"/>
      <c r="C24" s="33"/>
      <c r="D24" s="33"/>
      <c r="E24" s="33"/>
      <c r="F24" s="30"/>
      <c r="H24" s="25"/>
      <c r="I24" s="40" t="s">
        <v>12</v>
      </c>
      <c r="J24" s="3">
        <f t="shared" si="3"/>
        <v>0</v>
      </c>
      <c r="K24" s="10">
        <f t="shared" si="4"/>
        <v>0</v>
      </c>
      <c r="L24" s="11">
        <f t="shared" si="5"/>
        <v>0</v>
      </c>
      <c r="M24" s="5">
        <v>0.10416666666666667</v>
      </c>
      <c r="N24" s="30"/>
    </row>
    <row r="25" spans="1:14" x14ac:dyDescent="0.25">
      <c r="A25" s="2">
        <f t="shared" si="0"/>
        <v>0.59374999999999989</v>
      </c>
      <c r="B25" s="33"/>
      <c r="C25" s="33"/>
      <c r="D25" s="33"/>
      <c r="E25" s="33"/>
      <c r="F25" s="30"/>
      <c r="H25" s="25"/>
      <c r="I25" s="40" t="s">
        <v>11</v>
      </c>
      <c r="J25" s="3">
        <f t="shared" si="3"/>
        <v>0</v>
      </c>
      <c r="K25" s="10">
        <f t="shared" si="4"/>
        <v>0</v>
      </c>
      <c r="L25" s="11">
        <f t="shared" si="5"/>
        <v>0</v>
      </c>
      <c r="M25" s="6">
        <f>SUM(M18:M24)</f>
        <v>1</v>
      </c>
      <c r="N25" s="30"/>
    </row>
    <row r="26" spans="1:14" x14ac:dyDescent="0.25">
      <c r="A26" s="2">
        <f t="shared" si="0"/>
        <v>0.60416666666666652</v>
      </c>
      <c r="B26" s="33"/>
      <c r="C26" s="33"/>
      <c r="D26" s="33"/>
      <c r="E26" s="33"/>
      <c r="F26" s="30"/>
      <c r="H26" s="25"/>
      <c r="I26" s="40" t="s">
        <v>9</v>
      </c>
      <c r="J26" s="3">
        <f t="shared" si="3"/>
        <v>0</v>
      </c>
      <c r="K26" s="10">
        <f t="shared" si="4"/>
        <v>0</v>
      </c>
      <c r="L26" s="11">
        <f t="shared" si="5"/>
        <v>0</v>
      </c>
      <c r="N26" s="30"/>
    </row>
    <row r="27" spans="1:14" x14ac:dyDescent="0.25">
      <c r="A27" s="2">
        <f t="shared" si="0"/>
        <v>0.61458333333333315</v>
      </c>
      <c r="B27" s="33"/>
      <c r="C27" s="33"/>
      <c r="D27" s="33"/>
      <c r="E27" s="33"/>
      <c r="F27" s="30"/>
      <c r="H27" s="25"/>
      <c r="I27" s="40" t="s">
        <v>25</v>
      </c>
      <c r="J27" s="3">
        <f t="shared" si="3"/>
        <v>8</v>
      </c>
      <c r="K27" s="10">
        <f t="shared" si="4"/>
        <v>0.33333333333333331</v>
      </c>
      <c r="M27" s="9">
        <v>1.0416666666666666E-2</v>
      </c>
      <c r="N27" s="30"/>
    </row>
    <row r="28" spans="1:14" x14ac:dyDescent="0.25">
      <c r="A28" s="2">
        <f t="shared" si="0"/>
        <v>0.62499999999999978</v>
      </c>
      <c r="B28" s="33"/>
      <c r="C28" s="33"/>
      <c r="D28" s="33"/>
      <c r="E28" s="33"/>
      <c r="F28" s="30"/>
      <c r="H28" s="25"/>
      <c r="I28" s="41" t="s">
        <v>6</v>
      </c>
      <c r="J28" s="3">
        <f t="shared" si="3"/>
        <v>0</v>
      </c>
      <c r="K28" s="10">
        <f t="shared" si="4"/>
        <v>0</v>
      </c>
      <c r="M28" s="9">
        <f>8*M27</f>
        <v>8.3333333333333329E-2</v>
      </c>
      <c r="N28" s="30"/>
    </row>
    <row r="29" spans="1:14" x14ac:dyDescent="0.25">
      <c r="A29" s="2">
        <f t="shared" si="0"/>
        <v>0.63541666666666641</v>
      </c>
      <c r="B29" s="33"/>
      <c r="C29" s="33"/>
      <c r="D29" s="33"/>
      <c r="E29" s="33"/>
      <c r="F29" s="30"/>
      <c r="I29" s="29"/>
      <c r="J29" s="29"/>
      <c r="K29" s="29"/>
      <c r="L29" s="29"/>
      <c r="M29" s="29"/>
    </row>
    <row r="30" spans="1:14" x14ac:dyDescent="0.25">
      <c r="A30" s="2">
        <f t="shared" si="0"/>
        <v>0.64583333333333304</v>
      </c>
      <c r="B30" s="33"/>
      <c r="C30" s="33"/>
      <c r="D30" s="33"/>
      <c r="E30" s="33"/>
      <c r="F30" s="30"/>
    </row>
    <row r="31" spans="1:14" x14ac:dyDescent="0.25">
      <c r="A31" s="2">
        <f t="shared" si="0"/>
        <v>0.65624999999999967</v>
      </c>
      <c r="B31" s="33"/>
      <c r="C31" s="33"/>
      <c r="D31" s="33"/>
      <c r="E31" s="33"/>
      <c r="F31" s="30"/>
    </row>
    <row r="32" spans="1:14" x14ac:dyDescent="0.25">
      <c r="A32" s="2">
        <f t="shared" si="0"/>
        <v>0.6666666666666663</v>
      </c>
      <c r="B32" s="33"/>
      <c r="C32" s="33"/>
      <c r="D32" s="33"/>
      <c r="E32" s="33"/>
      <c r="F32" s="30"/>
    </row>
    <row r="33" spans="1:6" x14ac:dyDescent="0.25">
      <c r="A33" s="2">
        <f t="shared" si="0"/>
        <v>0.67708333333333293</v>
      </c>
      <c r="B33" s="33"/>
      <c r="C33" s="33"/>
      <c r="D33" s="33"/>
      <c r="E33" s="33"/>
      <c r="F33" s="30"/>
    </row>
    <row r="34" spans="1:6" x14ac:dyDescent="0.25">
      <c r="A34" s="2">
        <f t="shared" si="0"/>
        <v>0.68749999999999956</v>
      </c>
      <c r="B34" s="33"/>
      <c r="C34" s="33"/>
      <c r="D34" s="33"/>
      <c r="E34" s="33"/>
      <c r="F34" s="30"/>
    </row>
    <row r="35" spans="1:6" x14ac:dyDescent="0.25">
      <c r="A35" s="29"/>
      <c r="B35" s="29"/>
      <c r="C35" s="29"/>
      <c r="D35" s="29"/>
      <c r="E35" s="29"/>
    </row>
  </sheetData>
  <sheetProtection algorithmName="SHA-512" hashValue="ncFNsQCLora4AG/eTzaoxUcdqcC7FEDpxQ0IeNPxst3sG5uwJ+TKKCzQnkai2n7KH8efTycaxnzcoVrXAQQ64A==" saltValue="WZIocMH7Jrnu49z0O6Odnw==" spinCount="100000" sheet="1" objects="1" scenarios="1" selectLockedCells="1"/>
  <phoneticPr fontId="19" type="noConversion"/>
  <conditionalFormatting sqref="B3:E34">
    <cfRule type="containsText" dxfId="32" priority="1" operator="containsText" text="Pause">
      <formula>NOT(ISERROR(SEARCH("Pause",B3)))</formula>
    </cfRule>
    <cfRule type="containsText" dxfId="31" priority="2" operator="containsText" text="Arts plastiques/HDA">
      <formula>NOT(ISERROR(SEARCH("Arts plastiques/HDA",B3)))</formula>
    </cfRule>
    <cfRule type="containsText" dxfId="30" priority="3" operator="containsText" text="Musique">
      <formula>NOT(ISERROR(SEARCH("Musique",B3)))</formula>
    </cfRule>
    <cfRule type="containsText" dxfId="29" priority="4" operator="containsText" text="EMC">
      <formula>NOT(ISERROR(SEARCH("EMC",B3)))</formula>
    </cfRule>
    <cfRule type="containsText" dxfId="28" priority="5" operator="containsText" text="Récréation">
      <formula>NOT(ISERROR(SEARCH("Récréation",B3)))</formula>
    </cfRule>
    <cfRule type="containsText" dxfId="27" priority="6" operator="containsText" text="Histoire-Géo">
      <formula>NOT(ISERROR(SEARCH("Histoire-Géo",B3)))</formula>
    </cfRule>
    <cfRule type="containsText" dxfId="26" priority="7" operator="containsText" text="Sciences">
      <formula>NOT(ISERROR(SEARCH("Sciences",B3)))</formula>
    </cfRule>
    <cfRule type="containsText" dxfId="25" priority="8" operator="containsText" text="EPS">
      <formula>NOT(ISERROR(SEARCH("EPS",B3)))</formula>
    </cfRule>
    <cfRule type="containsText" dxfId="24" priority="9" operator="containsText" text="Anglais">
      <formula>NOT(ISERROR(SEARCH("Anglais",B3)))</formula>
    </cfRule>
    <cfRule type="containsText" dxfId="23" priority="10" operator="containsText" text="Mathématiques">
      <formula>NOT(ISERROR(SEARCH("Mathématiques",B3)))</formula>
    </cfRule>
    <cfRule type="containsText" dxfId="22" priority="11" operator="containsText" text="Français">
      <formula>NOT(ISERROR(SEARCH("Français",B3)))</formula>
    </cfRule>
  </conditionalFormatting>
  <conditionalFormatting sqref="B14:E34">
    <cfRule type="containsText" dxfId="21" priority="23" operator="containsText" text="Pause">
      <formula>NOT(ISERROR(SEARCH("Pause",B14)))</formula>
    </cfRule>
    <cfRule type="containsText" dxfId="20" priority="24" operator="containsText" text="Arts plastiques/HDA">
      <formula>NOT(ISERROR(SEARCH("Arts plastiques/HDA",B14)))</formula>
    </cfRule>
    <cfRule type="containsText" dxfId="19" priority="25" operator="containsText" text="Musique">
      <formula>NOT(ISERROR(SEARCH("Musique",B14)))</formula>
    </cfRule>
    <cfRule type="containsText" dxfId="18" priority="26" operator="containsText" text="EMC">
      <formula>NOT(ISERROR(SEARCH("EMC",B14)))</formula>
    </cfRule>
    <cfRule type="containsText" dxfId="17" priority="27" operator="containsText" text="Récréation">
      <formula>NOT(ISERROR(SEARCH("Récréation",B14)))</formula>
    </cfRule>
    <cfRule type="containsText" dxfId="16" priority="28" operator="containsText" text="Histoire-Géo">
      <formula>NOT(ISERROR(SEARCH("Histoire-Géo",B14)))</formula>
    </cfRule>
    <cfRule type="containsText" dxfId="15" priority="29" operator="containsText" text="Sciences">
      <formula>NOT(ISERROR(SEARCH("Sciences",B14)))</formula>
    </cfRule>
    <cfRule type="containsText" dxfId="14" priority="30" operator="containsText" text="EPS">
      <formula>NOT(ISERROR(SEARCH("EPS",B14)))</formula>
    </cfRule>
    <cfRule type="containsText" dxfId="13" priority="31" operator="containsText" text="Anglais">
      <formula>NOT(ISERROR(SEARCH("Anglais",B14)))</formula>
    </cfRule>
    <cfRule type="containsText" dxfId="12" priority="32" operator="containsText" text="Mathématiques">
      <formula>NOT(ISERROR(SEARCH("Mathématiques",B14)))</formula>
    </cfRule>
  </conditionalFormatting>
  <conditionalFormatting sqref="I3">
    <cfRule type="containsText" dxfId="11" priority="172" operator="containsText" text="Français">
      <formula>NOT(ISERROR(SEARCH("Français",I3)))</formula>
    </cfRule>
  </conditionalFormatting>
  <conditionalFormatting sqref="I3:I12 I18:I28">
    <cfRule type="containsText" dxfId="10" priority="241" operator="containsText" text="EMC">
      <formula>NOT(ISERROR(SEARCH("EMC",I3)))</formula>
    </cfRule>
    <cfRule type="containsText" dxfId="9" priority="240" operator="containsText" text="Musique">
      <formula>NOT(ISERROR(SEARCH("Musique",I3)))</formula>
    </cfRule>
    <cfRule type="containsText" dxfId="8" priority="239" operator="containsText" text="Arts plastiques/HDA">
      <formula>NOT(ISERROR(SEARCH("Arts plastiques/HDA",I3)))</formula>
    </cfRule>
    <cfRule type="containsText" dxfId="7" priority="238" operator="containsText" text="Pause">
      <formula>NOT(ISERROR(SEARCH("Pause",I3)))</formula>
    </cfRule>
    <cfRule type="containsText" dxfId="6" priority="242" operator="containsText" text="Récréation">
      <formula>NOT(ISERROR(SEARCH("Récréation",I3)))</formula>
    </cfRule>
    <cfRule type="containsText" dxfId="5" priority="243" operator="containsText" text="Histoire-Géo">
      <formula>NOT(ISERROR(SEARCH("Histoire-Géo",I3)))</formula>
    </cfRule>
    <cfRule type="containsText" dxfId="4" priority="244" operator="containsText" text="Sciences">
      <formula>NOT(ISERROR(SEARCH("Sciences",I3)))</formula>
    </cfRule>
    <cfRule type="containsText" dxfId="3" priority="245" operator="containsText" text="EPS">
      <formula>NOT(ISERROR(SEARCH("EPS",I3)))</formula>
    </cfRule>
    <cfRule type="containsText" dxfId="2" priority="246" operator="containsText" text="Anglais">
      <formula>NOT(ISERROR(SEARCH("Anglais",I3)))</formula>
    </cfRule>
    <cfRule type="containsText" dxfId="1" priority="247" operator="containsText" text="Mathématiques">
      <formula>NOT(ISERROR(SEARCH("Mathématiques",I3)))</formula>
    </cfRule>
  </conditionalFormatting>
  <conditionalFormatting sqref="I18">
    <cfRule type="containsText" dxfId="0" priority="248" operator="containsText" text="Français">
      <formula>NOT(ISERROR(SEARCH("Français",I18)))</formula>
    </cfRule>
  </conditionalFormatting>
  <conditionalFormatting sqref="L18:L24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{3ADBE439-EDD9-49D3-BCFB-8127AA2FD367}</x14:id>
        </ext>
      </extLst>
    </cfRule>
  </conditionalFormatting>
  <conditionalFormatting sqref="L25"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{C478B39A-F06D-4A92-96EB-A25ECA7B4B33}</x14:id>
        </ext>
      </extLst>
    </cfRule>
  </conditionalFormatting>
  <dataValidations count="1">
    <dataValidation type="list" allowBlank="1" showInputMessage="1" showErrorMessage="1" sqref="B3:E34" xr:uid="{00000000-0002-0000-0100-000000000000}">
      <formula1>L_enseignements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DBE439-EDD9-49D3-BCFB-8127AA2FD3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L18:L24</xm:sqref>
        </x14:conditionalFormatting>
        <x14:conditionalFormatting xmlns:xm="http://schemas.microsoft.com/office/excel/2006/main">
          <x14:cfRule type="dataBar" id="{C478B39A-F06D-4A92-96EB-A25ECA7B4B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D A A B Q S w M E F A A C A A g A b o A d W 3 E a M j 2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V M z Q w M t c z s N G H i d r 4 Z u Y h V B g B X Q y S R R K 0 c S 7 N K S k t S r V L K 9 J 1 C 7 L R h 3 F t 9 K G e s A M A U E s D B B Q A A g A I A G 6 A H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u g B 1 b K I p H u A 4 A A A A R A A A A E w A c A E Z v c m 1 1 b G F z L 1 N l Y 3 R p b 2 4 x L m 0 g o h g A K K A U A A A A A A A A A A A A A A A A A A A A A A A A A A A A K 0 5 N L s n M z 1 M I h t C G 1 g B Q S w E C L Q A U A A I A C A B u g B 1 b c R o y P a g A A A D 4 A A A A E g A A A A A A A A A A A A A A A A A A A A A A Q 2 9 u Z m l n L 1 B h Y 2 t h Z 2 U u e G 1 s U E s B A i 0 A F A A C A A g A b o A d W 1 N y O C y b A A A A 4 Q A A A B M A A A A A A A A A A A A A A A A A 9 A A A A F t D b 2 5 0 Z W 5 0 X 1 R 5 c G V z X S 5 4 b W x Q S w E C L Q A U A A I A C A B u g B 1 b K I p H u A 4 A A A A R A A A A E w A A A A A A A A A A A A A A A A D c A Q A A R m 9 y b X V s Y X M v U 2 V j d G l v b j E u b V B L B Q Y A A A A A A w A D A M I A A A A 3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r z N V X Z s 8 0 e u O X T G l a F K v g A A A A A C A A A A A A A Q Z g A A A A E A A C A A A A D h z g x f k B / P S o 7 7 u E Q 4 A E t W a O Q i D i 5 e f g 3 A a g + b S z a H Q Q A A A A A O g A A A A A I A A C A A A A D B 2 5 + K D 4 A U o I f y Q l z C g 8 8 T i I H I o p i W 3 O i W I 1 4 D C E g t o F A A A A C g w W Y Z 9 4 x F w + S M Z H Q R S 0 + d l f j X n A G D g w K + 5 7 x 6 s H 0 h w g b S 2 e 4 f e c a J Q 2 I W S V N 3 7 V u M 8 d K L A w L h L 0 q u f S g N P x J j / b e i k t T f L z e 6 1 3 8 z e L K M w E A A A A A Y O b C j M g 2 h D l M l q m u M D N S B J N d D V n q f n u G / M E e Q g e n c K T p d T j 4 z c 8 I N k X 2 U + a 6 6 2 A u M m C r F l w K Z C J U J G O N K h D B A < / D a t a M a s h u p > 
</file>

<file path=customXml/itemProps1.xml><?xml version="1.0" encoding="utf-8"?>
<ds:datastoreItem xmlns:ds="http://schemas.openxmlformats.org/officeDocument/2006/customXml" ds:itemID="{56B23D34-43A9-415C-876B-4DD3ACA7D7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EDT_C2</vt:lpstr>
      <vt:lpstr>EDT_C3</vt:lpstr>
      <vt:lpstr>L_ens_cycle2</vt:lpstr>
      <vt:lpstr>EDT_C2!L_enseignements</vt:lpstr>
      <vt:lpstr>L_enseignements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perrodon</dc:creator>
  <cp:lastModifiedBy>Bobo P</cp:lastModifiedBy>
  <dcterms:created xsi:type="dcterms:W3CDTF">2025-08-03T18:09:31Z</dcterms:created>
  <dcterms:modified xsi:type="dcterms:W3CDTF">2025-08-29T14:05:40Z</dcterms:modified>
</cp:coreProperties>
</file>