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N:\2026\Emploi du temps\"/>
    </mc:Choice>
  </mc:AlternateContent>
  <xr:revisionPtr revIDLastSave="0" documentId="13_ncr:1_{BF70975C-37E4-45FB-B813-EAC9BFF770B0}" xr6:coauthVersionLast="47" xr6:coauthVersionMax="47" xr10:uidLastSave="{00000000-0000-0000-0000-000000000000}"/>
  <bookViews>
    <workbookView xWindow="-120" yWindow="-120" windowWidth="29040" windowHeight="15990" xr2:uid="{FA42AEA5-5DB3-42D9-BFAE-0FBF61DF1408}"/>
  </bookViews>
  <sheets>
    <sheet name="INFOS" sheetId="13" r:id="rId1"/>
    <sheet name="SEPT" sheetId="1" r:id="rId2"/>
    <sheet name="OCT" sheetId="7" r:id="rId3"/>
    <sheet name="NOV" sheetId="3" r:id="rId4"/>
    <sheet name="DÉC" sheetId="18" r:id="rId5"/>
    <sheet name="JAN" sheetId="5" r:id="rId6"/>
    <sheet name="FÉV" sheetId="6" r:id="rId7"/>
    <sheet name="MARS" sheetId="8" r:id="rId8"/>
    <sheet name="AVR" sheetId="9" r:id="rId9"/>
    <sheet name="MAI" sheetId="10" r:id="rId10"/>
    <sheet name="JUIN" sheetId="11" r:id="rId11"/>
    <sheet name="JUIL" sheetId="19" r:id="rId12"/>
    <sheet name="Act_Peda" sheetId="12" r:id="rId13"/>
  </sheets>
  <definedNames>
    <definedName name="nov">NOV!$C$2:$E$31</definedName>
    <definedName name="oct">OCT!$C$2:$E$32</definedName>
    <definedName name="sept">SEPT!$C$2:$E$31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2" i="13" s="1"/>
  <c r="A2" i="7" l="1"/>
  <c r="A3" i="1"/>
  <c r="A14" i="13"/>
  <c r="A2" i="5"/>
  <c r="B2" i="5" s="1"/>
  <c r="A2" i="6"/>
  <c r="A1" i="6" s="1"/>
  <c r="A9" i="13"/>
  <c r="A2" i="8"/>
  <c r="B2" i="8" s="1"/>
  <c r="A2" i="9"/>
  <c r="B2" i="9" s="1"/>
  <c r="A2" i="3"/>
  <c r="B2" i="3" s="1"/>
  <c r="A2" i="10"/>
  <c r="B2" i="10" s="1"/>
  <c r="B2" i="1"/>
  <c r="A2" i="11"/>
  <c r="B2" i="11" s="1"/>
  <c r="A1" i="7"/>
  <c r="A2" i="18"/>
  <c r="B2" i="18" s="1"/>
  <c r="A1" i="1"/>
  <c r="A2" i="19"/>
  <c r="A1" i="19" s="1"/>
  <c r="A10" i="13"/>
  <c r="B3" i="1"/>
  <c r="A6" i="13"/>
  <c r="A7" i="13" s="1"/>
  <c r="A11" i="13" s="1"/>
  <c r="A4" i="13"/>
  <c r="A5" i="13"/>
  <c r="A3" i="3"/>
  <c r="A1" i="9"/>
  <c r="A1" i="10" l="1"/>
  <c r="A3" i="8"/>
  <c r="A3" i="10"/>
  <c r="A1" i="5"/>
  <c r="A1" i="8"/>
  <c r="A3" i="6"/>
  <c r="B2" i="6"/>
  <c r="A3" i="9"/>
  <c r="B3" i="9" s="1"/>
  <c r="A1" i="18"/>
  <c r="A1" i="11"/>
  <c r="A3" i="18"/>
  <c r="B3" i="18" s="1"/>
  <c r="A3" i="11"/>
  <c r="B3" i="11" s="1"/>
  <c r="A3" i="5"/>
  <c r="B2" i="7"/>
  <c r="A1" i="3"/>
  <c r="A3" i="7"/>
  <c r="B3" i="7" s="1"/>
  <c r="A3" i="19"/>
  <c r="A4" i="19" s="1"/>
  <c r="B2" i="19"/>
  <c r="A8" i="13"/>
  <c r="A3" i="13"/>
  <c r="A4" i="1"/>
  <c r="A5" i="1" s="1"/>
  <c r="A12" i="13"/>
  <c r="A13" i="13" s="1"/>
  <c r="B3" i="8"/>
  <c r="A4" i="8"/>
  <c r="A4" i="10"/>
  <c r="B3" i="10"/>
  <c r="B3" i="5"/>
  <c r="A4" i="5"/>
  <c r="B3" i="3"/>
  <c r="A4" i="3"/>
  <c r="B3" i="6"/>
  <c r="A4" i="6"/>
  <c r="A4" i="18" l="1"/>
  <c r="A4" i="11"/>
  <c r="A4" i="9"/>
  <c r="B4" i="9" s="1"/>
  <c r="A4" i="7"/>
  <c r="B4" i="7" s="1"/>
  <c r="B4" i="1"/>
  <c r="B3" i="19"/>
  <c r="A5" i="19"/>
  <c r="B4" i="19"/>
  <c r="A5" i="18"/>
  <c r="B4" i="18"/>
  <c r="A5" i="5"/>
  <c r="B4" i="5"/>
  <c r="A6" i="1"/>
  <c r="B5" i="1"/>
  <c r="A5" i="6"/>
  <c r="B4" i="6"/>
  <c r="A5" i="11"/>
  <c r="B4" i="11"/>
  <c r="A5" i="10"/>
  <c r="B4" i="10"/>
  <c r="A5" i="3"/>
  <c r="B4" i="3"/>
  <c r="A5" i="8"/>
  <c r="B4" i="8"/>
  <c r="A5" i="9" l="1"/>
  <c r="A5" i="7"/>
  <c r="A6" i="7" s="1"/>
  <c r="A6" i="19"/>
  <c r="B5" i="19"/>
  <c r="A6" i="18"/>
  <c r="B5" i="18"/>
  <c r="A6" i="10"/>
  <c r="B5" i="10"/>
  <c r="A6" i="9"/>
  <c r="B5" i="9"/>
  <c r="A6" i="11"/>
  <c r="B5" i="11"/>
  <c r="B5" i="7"/>
  <c r="A6" i="6"/>
  <c r="B5" i="6"/>
  <c r="A6" i="8"/>
  <c r="B5" i="8"/>
  <c r="A7" i="1"/>
  <c r="B6" i="1"/>
  <c r="A6" i="3"/>
  <c r="B5" i="3"/>
  <c r="A6" i="5"/>
  <c r="B5" i="5"/>
  <c r="A7" i="19" l="1"/>
  <c r="B6" i="19"/>
  <c r="A7" i="18"/>
  <c r="B6" i="18"/>
  <c r="A7" i="6"/>
  <c r="B6" i="6"/>
  <c r="A7" i="7"/>
  <c r="B6" i="7"/>
  <c r="A7" i="5"/>
  <c r="B6" i="5"/>
  <c r="A7" i="11"/>
  <c r="B6" i="11"/>
  <c r="A7" i="3"/>
  <c r="B6" i="3"/>
  <c r="A7" i="9"/>
  <c r="B6" i="9"/>
  <c r="A8" i="1"/>
  <c r="B7" i="1"/>
  <c r="A7" i="8"/>
  <c r="B6" i="8"/>
  <c r="A7" i="10"/>
  <c r="B6" i="10"/>
  <c r="B7" i="19" l="1"/>
  <c r="A8" i="19"/>
  <c r="A8" i="18"/>
  <c r="B7" i="18"/>
  <c r="A8" i="9"/>
  <c r="B7" i="9"/>
  <c r="A8" i="3"/>
  <c r="B7" i="3"/>
  <c r="A8" i="10"/>
  <c r="B7" i="10"/>
  <c r="A8" i="11"/>
  <c r="B7" i="11"/>
  <c r="A8" i="8"/>
  <c r="B7" i="8"/>
  <c r="A8" i="5"/>
  <c r="B7" i="5"/>
  <c r="A8" i="7"/>
  <c r="B7" i="7"/>
  <c r="A9" i="1"/>
  <c r="B8" i="1"/>
  <c r="A8" i="6"/>
  <c r="B7" i="6"/>
  <c r="B8" i="19" l="1"/>
  <c r="A9" i="19"/>
  <c r="B8" i="18"/>
  <c r="A9" i="18"/>
  <c r="A9" i="5"/>
  <c r="B8" i="5"/>
  <c r="A9" i="8"/>
  <c r="B8" i="8"/>
  <c r="A9" i="6"/>
  <c r="B8" i="6"/>
  <c r="A9" i="11"/>
  <c r="B8" i="11"/>
  <c r="A10" i="1"/>
  <c r="B9" i="1"/>
  <c r="A9" i="10"/>
  <c r="B8" i="10"/>
  <c r="A9" i="7"/>
  <c r="B8" i="7"/>
  <c r="A9" i="3"/>
  <c r="B8" i="3"/>
  <c r="A9" i="9"/>
  <c r="B8" i="9"/>
  <c r="A10" i="19" l="1"/>
  <c r="B9" i="19"/>
  <c r="A10" i="18"/>
  <c r="B9" i="18"/>
  <c r="A10" i="10"/>
  <c r="B9" i="10"/>
  <c r="A11" i="1"/>
  <c r="B10" i="1"/>
  <c r="A10" i="9"/>
  <c r="B9" i="9"/>
  <c r="A10" i="11"/>
  <c r="B9" i="11"/>
  <c r="A10" i="6"/>
  <c r="B9" i="6"/>
  <c r="A10" i="3"/>
  <c r="B9" i="3"/>
  <c r="A10" i="8"/>
  <c r="B9" i="8"/>
  <c r="A10" i="7"/>
  <c r="B9" i="7"/>
  <c r="A10" i="5"/>
  <c r="B9" i="5"/>
  <c r="A11" i="19" l="1"/>
  <c r="B10" i="19"/>
  <c r="A11" i="18"/>
  <c r="B10" i="18"/>
  <c r="A11" i="6"/>
  <c r="B10" i="6"/>
  <c r="A11" i="5"/>
  <c r="B10" i="5"/>
  <c r="A11" i="11"/>
  <c r="B10" i="11"/>
  <c r="A11" i="7"/>
  <c r="B10" i="7"/>
  <c r="A11" i="9"/>
  <c r="B10" i="9"/>
  <c r="A11" i="8"/>
  <c r="B10" i="8"/>
  <c r="A12" i="1"/>
  <c r="B11" i="1"/>
  <c r="A11" i="3"/>
  <c r="B10" i="3"/>
  <c r="A11" i="10"/>
  <c r="B10" i="10"/>
  <c r="A12" i="19" l="1"/>
  <c r="B11" i="19"/>
  <c r="A12" i="18"/>
  <c r="B11" i="18"/>
  <c r="B11" i="9"/>
  <c r="A12" i="9"/>
  <c r="A12" i="7"/>
  <c r="B11" i="7"/>
  <c r="B11" i="10"/>
  <c r="A12" i="10"/>
  <c r="B11" i="11"/>
  <c r="A12" i="11"/>
  <c r="A12" i="3"/>
  <c r="B11" i="3"/>
  <c r="A12" i="5"/>
  <c r="B11" i="5"/>
  <c r="B12" i="1"/>
  <c r="A13" i="1"/>
  <c r="B11" i="8"/>
  <c r="A12" i="8"/>
  <c r="A12" i="6"/>
  <c r="B11" i="6"/>
  <c r="A13" i="19" l="1"/>
  <c r="B12" i="19"/>
  <c r="A13" i="18"/>
  <c r="B12" i="18"/>
  <c r="B12" i="5"/>
  <c r="A13" i="5"/>
  <c r="B12" i="3"/>
  <c r="A13" i="3"/>
  <c r="A13" i="11"/>
  <c r="B12" i="11"/>
  <c r="A13" i="6"/>
  <c r="B12" i="6"/>
  <c r="B12" i="8"/>
  <c r="A13" i="8"/>
  <c r="B12" i="10"/>
  <c r="A13" i="10"/>
  <c r="B12" i="7"/>
  <c r="A13" i="7"/>
  <c r="B13" i="1"/>
  <c r="A14" i="1"/>
  <c r="B12" i="9"/>
  <c r="A13" i="9"/>
  <c r="B13" i="19" l="1"/>
  <c r="A14" i="19"/>
  <c r="A14" i="18"/>
  <c r="B13" i="18"/>
  <c r="B13" i="6"/>
  <c r="A14" i="6"/>
  <c r="B13" i="11"/>
  <c r="A14" i="11"/>
  <c r="B13" i="9"/>
  <c r="A14" i="9"/>
  <c r="B14" i="1"/>
  <c r="A15" i="1"/>
  <c r="B13" i="7"/>
  <c r="A14" i="7"/>
  <c r="A14" i="3"/>
  <c r="B13" i="3"/>
  <c r="B13" i="10"/>
  <c r="A14" i="10"/>
  <c r="B13" i="8"/>
  <c r="A14" i="8"/>
  <c r="A14" i="5"/>
  <c r="B13" i="5"/>
  <c r="A15" i="19" l="1"/>
  <c r="B14" i="19"/>
  <c r="B14" i="18"/>
  <c r="A15" i="18"/>
  <c r="B14" i="3"/>
  <c r="A15" i="3"/>
  <c r="B15" i="1"/>
  <c r="A16" i="1"/>
  <c r="B14" i="7"/>
  <c r="A15" i="7"/>
  <c r="A15" i="5"/>
  <c r="B14" i="5"/>
  <c r="B14" i="9"/>
  <c r="A15" i="9"/>
  <c r="B14" i="8"/>
  <c r="A15" i="8"/>
  <c r="A15" i="11"/>
  <c r="B14" i="11"/>
  <c r="A15" i="10"/>
  <c r="B14" i="10"/>
  <c r="A15" i="6"/>
  <c r="B14" i="6"/>
  <c r="B15" i="19" l="1"/>
  <c r="A16" i="19"/>
  <c r="B15" i="18"/>
  <c r="A16" i="18"/>
  <c r="A16" i="9"/>
  <c r="B15" i="9"/>
  <c r="B15" i="6"/>
  <c r="A16" i="6"/>
  <c r="B15" i="5"/>
  <c r="A16" i="5"/>
  <c r="B15" i="7"/>
  <c r="A16" i="7"/>
  <c r="A17" i="1"/>
  <c r="B16" i="1"/>
  <c r="B15" i="10"/>
  <c r="A16" i="10"/>
  <c r="B15" i="11"/>
  <c r="A16" i="11"/>
  <c r="A16" i="8"/>
  <c r="B15" i="8"/>
  <c r="A16" i="3"/>
  <c r="B15" i="3"/>
  <c r="A17" i="19" l="1"/>
  <c r="B16" i="19"/>
  <c r="A17" i="18"/>
  <c r="B16" i="18"/>
  <c r="B16" i="7"/>
  <c r="A17" i="7"/>
  <c r="B16" i="5"/>
  <c r="A17" i="5"/>
  <c r="A17" i="10"/>
  <c r="B16" i="10"/>
  <c r="B17" i="1"/>
  <c r="A18" i="1"/>
  <c r="B16" i="3"/>
  <c r="A17" i="3"/>
  <c r="B16" i="8"/>
  <c r="A17" i="8"/>
  <c r="A17" i="11"/>
  <c r="B16" i="11"/>
  <c r="A17" i="6"/>
  <c r="B16" i="6"/>
  <c r="A17" i="9"/>
  <c r="B16" i="9"/>
  <c r="A18" i="19" l="1"/>
  <c r="B17" i="19"/>
  <c r="A18" i="18"/>
  <c r="B17" i="18"/>
  <c r="B17" i="3"/>
  <c r="A18" i="3"/>
  <c r="A18" i="5"/>
  <c r="B17" i="5"/>
  <c r="A18" i="7"/>
  <c r="B17" i="7"/>
  <c r="A18" i="9"/>
  <c r="B17" i="9"/>
  <c r="A18" i="10"/>
  <c r="B17" i="10"/>
  <c r="A18" i="6"/>
  <c r="B17" i="6"/>
  <c r="A18" i="11"/>
  <c r="B17" i="11"/>
  <c r="A18" i="8"/>
  <c r="B17" i="8"/>
  <c r="A19" i="1"/>
  <c r="B18" i="1"/>
  <c r="A19" i="19" l="1"/>
  <c r="B18" i="19"/>
  <c r="A19" i="18"/>
  <c r="B18" i="18"/>
  <c r="A19" i="6"/>
  <c r="B18" i="6"/>
  <c r="B18" i="10"/>
  <c r="A19" i="10"/>
  <c r="A20" i="1"/>
  <c r="B19" i="1"/>
  <c r="A19" i="9"/>
  <c r="B18" i="9"/>
  <c r="B18" i="7"/>
  <c r="A19" i="7"/>
  <c r="A19" i="8"/>
  <c r="B18" i="8"/>
  <c r="A19" i="5"/>
  <c r="B18" i="5"/>
  <c r="A19" i="3"/>
  <c r="B18" i="3"/>
  <c r="A19" i="11"/>
  <c r="B18" i="11"/>
  <c r="B19" i="19" l="1"/>
  <c r="A20" i="19"/>
  <c r="A20" i="18"/>
  <c r="B19" i="18"/>
  <c r="B19" i="11"/>
  <c r="A20" i="11"/>
  <c r="B19" i="9"/>
  <c r="A20" i="9"/>
  <c r="A20" i="3"/>
  <c r="B19" i="3"/>
  <c r="A21" i="1"/>
  <c r="B20" i="1"/>
  <c r="B19" i="10"/>
  <c r="A20" i="10"/>
  <c r="B19" i="5"/>
  <c r="A20" i="5"/>
  <c r="A20" i="7"/>
  <c r="B19" i="7"/>
  <c r="B19" i="8"/>
  <c r="A20" i="8"/>
  <c r="B19" i="6"/>
  <c r="A20" i="6"/>
  <c r="A21" i="19" l="1"/>
  <c r="B20" i="19"/>
  <c r="B20" i="18"/>
  <c r="A21" i="18"/>
  <c r="A21" i="10"/>
  <c r="B20" i="10"/>
  <c r="A22" i="1"/>
  <c r="B21" i="1"/>
  <c r="B20" i="3"/>
  <c r="A21" i="3"/>
  <c r="A21" i="6"/>
  <c r="B20" i="6"/>
  <c r="B20" i="8"/>
  <c r="A21" i="8"/>
  <c r="B20" i="9"/>
  <c r="A21" i="9"/>
  <c r="B20" i="11"/>
  <c r="A21" i="11"/>
  <c r="A21" i="5"/>
  <c r="B20" i="5"/>
  <c r="B20" i="7"/>
  <c r="A21" i="7"/>
  <c r="B21" i="19" l="1"/>
  <c r="A22" i="19"/>
  <c r="B21" i="18"/>
  <c r="A22" i="18"/>
  <c r="B21" i="6"/>
  <c r="A22" i="6"/>
  <c r="A22" i="9"/>
  <c r="B21" i="9"/>
  <c r="A22" i="8"/>
  <c r="B21" i="8"/>
  <c r="B21" i="7"/>
  <c r="A22" i="7"/>
  <c r="B21" i="3"/>
  <c r="A22" i="3"/>
  <c r="A22" i="5"/>
  <c r="B21" i="5"/>
  <c r="A23" i="1"/>
  <c r="B22" i="1"/>
  <c r="B21" i="11"/>
  <c r="A22" i="11"/>
  <c r="B21" i="10"/>
  <c r="A22" i="10"/>
  <c r="A23" i="19" l="1"/>
  <c r="B22" i="19"/>
  <c r="A23" i="18"/>
  <c r="B22" i="18"/>
  <c r="A23" i="10"/>
  <c r="B22" i="10"/>
  <c r="B22" i="8"/>
  <c r="A23" i="8"/>
  <c r="B22" i="7"/>
  <c r="A23" i="7"/>
  <c r="B22" i="11"/>
  <c r="A23" i="11"/>
  <c r="A23" i="9"/>
  <c r="B22" i="9"/>
  <c r="A23" i="6"/>
  <c r="B22" i="6"/>
  <c r="B22" i="3"/>
  <c r="A23" i="3"/>
  <c r="B23" i="1"/>
  <c r="A24" i="1"/>
  <c r="A23" i="5"/>
  <c r="B22" i="5"/>
  <c r="A24" i="19" l="1"/>
  <c r="B23" i="19"/>
  <c r="A24" i="18"/>
  <c r="B23" i="18"/>
  <c r="B23" i="6"/>
  <c r="A24" i="6"/>
  <c r="A24" i="9"/>
  <c r="B23" i="9"/>
  <c r="A24" i="7"/>
  <c r="B23" i="7"/>
  <c r="B23" i="11"/>
  <c r="A24" i="11"/>
  <c r="A24" i="5"/>
  <c r="B23" i="5"/>
  <c r="B24" i="1"/>
  <c r="A25" i="1"/>
  <c r="B23" i="8"/>
  <c r="A24" i="8"/>
  <c r="B23" i="3"/>
  <c r="A24" i="3"/>
  <c r="A24" i="10"/>
  <c r="B23" i="10"/>
  <c r="A25" i="19" l="1"/>
  <c r="B24" i="19"/>
  <c r="A25" i="18"/>
  <c r="B24" i="18"/>
  <c r="A25" i="11"/>
  <c r="B24" i="11"/>
  <c r="A25" i="7"/>
  <c r="B24" i="7"/>
  <c r="B24" i="9"/>
  <c r="A25" i="9"/>
  <c r="B24" i="5"/>
  <c r="A25" i="5"/>
  <c r="A25" i="10"/>
  <c r="B24" i="10"/>
  <c r="B24" i="3"/>
  <c r="A25" i="3"/>
  <c r="A25" i="8"/>
  <c r="B24" i="8"/>
  <c r="A26" i="1"/>
  <c r="B25" i="1"/>
  <c r="B24" i="6"/>
  <c r="A25" i="6"/>
  <c r="B25" i="19" l="1"/>
  <c r="A26" i="19"/>
  <c r="A26" i="18"/>
  <c r="B25" i="18"/>
  <c r="A26" i="5"/>
  <c r="B25" i="5"/>
  <c r="B25" i="10"/>
  <c r="A26" i="10"/>
  <c r="B25" i="6"/>
  <c r="A26" i="6"/>
  <c r="B25" i="9"/>
  <c r="A26" i="9"/>
  <c r="B26" i="1"/>
  <c r="A27" i="1"/>
  <c r="B25" i="7"/>
  <c r="A26" i="7"/>
  <c r="B25" i="8"/>
  <c r="A26" i="8"/>
  <c r="B25" i="11"/>
  <c r="A26" i="11"/>
  <c r="B25" i="3"/>
  <c r="A26" i="3"/>
  <c r="B26" i="19" l="1"/>
  <c r="A27" i="19"/>
  <c r="B26" i="18"/>
  <c r="A27" i="18"/>
  <c r="B27" i="1"/>
  <c r="A28" i="1"/>
  <c r="A27" i="9"/>
  <c r="B26" i="9"/>
  <c r="B26" i="7"/>
  <c r="A27" i="7"/>
  <c r="B26" i="3"/>
  <c r="A27" i="3"/>
  <c r="B26" i="6"/>
  <c r="A27" i="6"/>
  <c r="B26" i="11"/>
  <c r="A27" i="11"/>
  <c r="B26" i="10"/>
  <c r="A27" i="10"/>
  <c r="A27" i="8"/>
  <c r="B26" i="8"/>
  <c r="A27" i="5"/>
  <c r="B26" i="5"/>
  <c r="A28" i="19" l="1"/>
  <c r="B27" i="19"/>
  <c r="B27" i="18"/>
  <c r="A28" i="18"/>
  <c r="B27" i="3"/>
  <c r="A28" i="3"/>
  <c r="A28" i="6"/>
  <c r="B27" i="6"/>
  <c r="B27" i="7"/>
  <c r="A28" i="7"/>
  <c r="A28" i="5"/>
  <c r="B27" i="5"/>
  <c r="A28" i="8"/>
  <c r="B27" i="8"/>
  <c r="A28" i="9"/>
  <c r="B27" i="9"/>
  <c r="B27" i="10"/>
  <c r="A28" i="10"/>
  <c r="B27" i="11"/>
  <c r="A28" i="11"/>
  <c r="A29" i="1"/>
  <c r="B28" i="1"/>
  <c r="A29" i="19" l="1"/>
  <c r="B28" i="19"/>
  <c r="A29" i="18"/>
  <c r="B28" i="18"/>
  <c r="B28" i="8"/>
  <c r="A29" i="8"/>
  <c r="A30" i="1"/>
  <c r="B29" i="1"/>
  <c r="A29" i="5"/>
  <c r="B28" i="5"/>
  <c r="A29" i="11"/>
  <c r="B28" i="11"/>
  <c r="B28" i="7"/>
  <c r="A29" i="7"/>
  <c r="A29" i="6"/>
  <c r="B28" i="6"/>
  <c r="A29" i="9"/>
  <c r="B28" i="9"/>
  <c r="A29" i="10"/>
  <c r="B28" i="10"/>
  <c r="B28" i="3"/>
  <c r="A29" i="3"/>
  <c r="A30" i="19" l="1"/>
  <c r="B29" i="19"/>
  <c r="A30" i="18"/>
  <c r="B29" i="18"/>
  <c r="A30" i="7"/>
  <c r="B29" i="7"/>
  <c r="B29" i="11"/>
  <c r="A30" i="11"/>
  <c r="B29" i="3"/>
  <c r="A30" i="3"/>
  <c r="A30" i="10"/>
  <c r="B29" i="10"/>
  <c r="B29" i="5"/>
  <c r="A30" i="5"/>
  <c r="A30" i="9"/>
  <c r="B29" i="9"/>
  <c r="A31" i="1"/>
  <c r="B31" i="1" s="1"/>
  <c r="B30" i="1"/>
  <c r="A30" i="8"/>
  <c r="B29" i="8"/>
  <c r="A30" i="6"/>
  <c r="B30" i="6" s="1"/>
  <c r="B29" i="6"/>
  <c r="A31" i="19" l="1"/>
  <c r="B30" i="19"/>
  <c r="A31" i="18"/>
  <c r="B30" i="18"/>
  <c r="A31" i="9"/>
  <c r="B31" i="9" s="1"/>
  <c r="B30" i="9"/>
  <c r="A31" i="5"/>
  <c r="B30" i="5"/>
  <c r="A31" i="10"/>
  <c r="B30" i="10"/>
  <c r="A31" i="3"/>
  <c r="B31" i="3" s="1"/>
  <c r="B30" i="3"/>
  <c r="B30" i="11"/>
  <c r="A31" i="11"/>
  <c r="B30" i="8"/>
  <c r="A31" i="8"/>
  <c r="B30" i="7"/>
  <c r="A31" i="7"/>
  <c r="B31" i="19" l="1"/>
  <c r="A32" i="19"/>
  <c r="B32" i="19" s="1"/>
  <c r="A32" i="18"/>
  <c r="B32" i="18" s="1"/>
  <c r="B31" i="18"/>
  <c r="B31" i="11"/>
  <c r="A32" i="10"/>
  <c r="B32" i="10" s="1"/>
  <c r="B31" i="10"/>
  <c r="B31" i="7"/>
  <c r="A32" i="7"/>
  <c r="B32" i="7" s="1"/>
  <c r="B31" i="5"/>
  <c r="A32" i="5"/>
  <c r="B32" i="5" s="1"/>
  <c r="A32" i="8"/>
  <c r="B32" i="8" s="1"/>
  <c r="B31" i="8"/>
</calcChain>
</file>

<file path=xl/sharedStrings.xml><?xml version="1.0" encoding="utf-8"?>
<sst xmlns="http://schemas.openxmlformats.org/spreadsheetml/2006/main" count="183" uniqueCount="109">
  <si>
    <t>Réunions :</t>
  </si>
  <si>
    <t>RDV :</t>
  </si>
  <si>
    <t>Penser à :</t>
  </si>
  <si>
    <t>Journée internationale de la démocratie</t>
  </si>
  <si>
    <t>Notes :</t>
  </si>
  <si>
    <t>Journées européennes du Patrimoine</t>
  </si>
  <si>
    <t>Journée nationale du sport scolaire</t>
  </si>
  <si>
    <t>Journée européenne des langues</t>
  </si>
  <si>
    <t>Journée internationale de la non violence</t>
  </si>
  <si>
    <t>Journée mondiale des enseignantes et enseignants</t>
  </si>
  <si>
    <t>Journée mondiale de l’énergie</t>
  </si>
  <si>
    <t>La Grande Lessive</t>
  </si>
  <si>
    <t>Journée nationale de lutte contre le harcèlement scolaire</t>
  </si>
  <si>
    <t>Journée internationale des droits de l’enfant</t>
  </si>
  <si>
    <t>Journée internationale des personnes handicapéées</t>
  </si>
  <si>
    <t>Journée mondiale du climat</t>
  </si>
  <si>
    <t>Journée internationale des droits de l’Homme</t>
  </si>
  <si>
    <t>Journée internationale de la solidarité humaine</t>
  </si>
  <si>
    <t>Journée internationale de l’éducation</t>
  </si>
  <si>
    <t>Journée int. des droits des femmes</t>
  </si>
  <si>
    <t>Journée int. contre le racisme</t>
  </si>
  <si>
    <t>Semaine des mathématiques</t>
  </si>
  <si>
    <t>Semaine de la franco.</t>
  </si>
  <si>
    <t xml:space="preserve"> </t>
  </si>
  <si>
    <t>Journée mondiale de sensibilisation à l’autisme</t>
  </si>
  <si>
    <t>Journée mondiale du livre et du droit d’auteur</t>
  </si>
  <si>
    <t>Journée mondiale de la langue anglaise</t>
  </si>
  <si>
    <t>Journée de l’Europe</t>
  </si>
  <si>
    <t>Journée internationale des familles</t>
  </si>
  <si>
    <t>Journée internationale de la diversité biologique</t>
  </si>
  <si>
    <t>Journée nationale de la Résistance</t>
  </si>
  <si>
    <t>Journée mondiale de l’environnement</t>
  </si>
  <si>
    <t>Journée mondiale des océans</t>
  </si>
  <si>
    <t>Fête de la musique</t>
  </si>
  <si>
    <t>Septembre</t>
  </si>
  <si>
    <t>Semaine européenne du développement durable</t>
  </si>
  <si>
    <t>f8dad7</t>
  </si>
  <si>
    <t>ffcccc</t>
  </si>
  <si>
    <t>ffecc5</t>
  </si>
  <si>
    <t>fff9c6</t>
  </si>
  <si>
    <t>Octobre</t>
  </si>
  <si>
    <t>Journée nationale des DYS</t>
  </si>
  <si>
    <t>Novembre</t>
  </si>
  <si>
    <t>f6fac1</t>
  </si>
  <si>
    <t>eaf7d2</t>
  </si>
  <si>
    <t>d3ede8</t>
  </si>
  <si>
    <t>d5ebf0</t>
  </si>
  <si>
    <t>Semaine européenne de réduction des déchets</t>
  </si>
  <si>
    <t>Décembre</t>
  </si>
  <si>
    <t>Journée nationale de la laïcité</t>
  </si>
  <si>
    <t>e3f2fc</t>
  </si>
  <si>
    <t>e5f6f3</t>
  </si>
  <si>
    <t>f2f2f2</t>
  </si>
  <si>
    <t>e8e6e7</t>
  </si>
  <si>
    <t>Janvier</t>
  </si>
  <si>
    <t>Février</t>
  </si>
  <si>
    <t>Journée mondiale pour un Internet plus sûr</t>
  </si>
  <si>
    <t>Mars</t>
  </si>
  <si>
    <t>Journée internationale des droits des femmes</t>
  </si>
  <si>
    <t>Le Printemps des poètes</t>
  </si>
  <si>
    <t>Semaine de la langue française et de la francophonie</t>
  </si>
  <si>
    <t>Journée mondiale de la trisomie 21</t>
  </si>
  <si>
    <t>Journée internationale contre le racisme</t>
  </si>
  <si>
    <t>Journée nationale des ATSEM</t>
  </si>
  <si>
    <t>Semaine de la Presse et des Médias à l’École</t>
  </si>
  <si>
    <t>Avril</t>
  </si>
  <si>
    <t>Journée mondiale de la Terre</t>
  </si>
  <si>
    <t>Mai</t>
  </si>
  <si>
    <t>Journée nationale commémorative de l’abolition de l’esclavage</t>
  </si>
  <si>
    <t>Juin</t>
  </si>
  <si>
    <t>Juillet</t>
  </si>
  <si>
    <t>30 Journée internationale de l’amitié</t>
  </si>
  <si>
    <t>Août</t>
  </si>
  <si>
    <t>Journée internationale de la jeunesse</t>
  </si>
  <si>
    <t>Journée mondiale de l’aide humanitaire</t>
  </si>
  <si>
    <t>Semaine des médiaset de la Presse à l'école</t>
  </si>
  <si>
    <t>Fêtes et jours fériés</t>
  </si>
  <si>
    <t>intitulé</t>
  </si>
  <si>
    <t>jours de l'an</t>
  </si>
  <si>
    <t>armistice</t>
  </si>
  <si>
    <t>Noël</t>
  </si>
  <si>
    <t>Semaine des sciences</t>
  </si>
  <si>
    <t>Pâques</t>
  </si>
  <si>
    <t>Lundi de Pâques</t>
  </si>
  <si>
    <t>Ascension</t>
  </si>
  <si>
    <t>Pentecôte</t>
  </si>
  <si>
    <t>Lundi de Pentecôte</t>
  </si>
  <si>
    <t>Le 8 mai</t>
  </si>
  <si>
    <t>St Sylvestre</t>
  </si>
  <si>
    <t>Toussaint</t>
  </si>
  <si>
    <t>Ce calendrier scolaire affiche les mois travaillés de l'année scolaire  (sauf le le mois d'août).</t>
  </si>
  <si>
    <t>Les années bissextiles sont prises en compte</t>
  </si>
  <si>
    <t>Le 1er mai</t>
  </si>
  <si>
    <t>Fête Nationale</t>
  </si>
  <si>
    <t>Début vacances</t>
  </si>
  <si>
    <t>Fin vacances</t>
  </si>
  <si>
    <t>Nom</t>
  </si>
  <si>
    <t>Hiver</t>
  </si>
  <si>
    <t>Été</t>
  </si>
  <si>
    <t>Printemps</t>
  </si>
  <si>
    <t>Vous n'avez qu'à saisir les périodes de vacances ci-contre à droite pour que celles-ci soient colorées…</t>
  </si>
  <si>
    <t>Conditions d'utilisation :</t>
  </si>
  <si>
    <t>Je vous demande donc de l'utiliser en respectant mes conditions de droits d'auteur suivantes :</t>
  </si>
  <si>
    <t>Possibilité d'utiliser librement ce fichier sans utilisation commerciale ; possibilité de modification à condition de partage dans les mêmes conditions.</t>
  </si>
  <si>
    <t xml:space="preserve">Ce fichier m'a pris du temps, si je le partage aujourd'hui c'est que je l'estime abouti et pouvant être utile. </t>
  </si>
  <si>
    <t>© Boris Perrodon - 2025</t>
  </si>
  <si>
    <t>Et l'année scolaire ici :</t>
  </si>
  <si>
    <t xml:space="preserve">La mise en forme des week-ends,des jours fériés ci-contre (qui sont calculés automatiquement à gauche) </t>
  </si>
  <si>
    <r>
      <t>et des vacances est automatique.</t>
    </r>
    <r>
      <rPr>
        <b/>
        <sz val="11"/>
        <rFont val="Trebuchet MS"/>
        <family val="2"/>
        <scheme val="minor"/>
      </rPr>
      <t xml:space="preserve"> Ce fichier ne comprend pas de macros.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</si>
</sst>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ddd"/>
  </numFmts>
  <fonts count="11" x14ac:knownFonts="1">
    <font>
      <sz val="11"/>
      <name val="Trebuchet MS"/>
      <family val="2"/>
      <scheme val="minor"/>
    </font>
    <font>
      <sz val="11"/>
      <color rgb="FFFF0000"/>
      <name val="Trebuchet MS"/>
      <family val="2"/>
      <scheme val="minor"/>
    </font>
    <font>
      <b/>
      <sz val="11"/>
      <name val="Trebuchet MS"/>
      <family val="2"/>
      <scheme val="minor"/>
    </font>
    <font>
      <sz val="11"/>
      <color rgb="FF000000"/>
      <name val="Trebuchet MS"/>
      <family val="2"/>
      <scheme val="minor"/>
    </font>
    <font>
      <sz val="11"/>
      <color theme="0" tint="-4.9989318521683403E-2"/>
      <name val="Arial"/>
      <family val="2"/>
      <scheme val="major"/>
    </font>
    <font>
      <sz val="11"/>
      <color theme="0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0" tint="-4.9989318521683403E-2"/>
      <name val="Arial"/>
      <family val="2"/>
      <scheme val="major"/>
    </font>
    <font>
      <sz val="14"/>
      <name val="Trebuchet MS"/>
      <family val="2"/>
      <scheme val="minor"/>
    </font>
    <font>
      <b/>
      <sz val="11"/>
      <color rgb="FFFF0000"/>
      <name val="Trebuchet MS"/>
      <family val="2"/>
      <scheme val="minor"/>
    </font>
    <font>
      <sz val="11"/>
      <name val="Aptos"/>
      <family val="2"/>
    </font>
  </fonts>
  <fills count="22">
    <fill>
      <patternFill patternType="none"/>
    </fill>
    <fill>
      <patternFill patternType="gray125"/>
    </fill>
    <fill>
      <patternFill patternType="solid">
        <fgColor rgb="FFFFECC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8E6E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CC"/>
        <bgColor indexed="64"/>
      </patternFill>
    </fill>
    <fill>
      <patternFill patternType="solid">
        <fgColor rgb="FFEAF7D2"/>
        <bgColor indexed="64"/>
      </patternFill>
    </fill>
    <fill>
      <patternFill patternType="solid">
        <fgColor rgb="FF66CC66"/>
        <bgColor rgb="FFFFF4D1"/>
      </patternFill>
    </fill>
    <fill>
      <patternFill patternType="solid">
        <fgColor rgb="FFFFF9C6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CCCC"/>
        <bgColor rgb="FFFFF4D1"/>
      </patternFill>
    </fill>
    <fill>
      <patternFill patternType="solid">
        <fgColor rgb="FFF8DAD7"/>
        <bgColor indexed="64"/>
      </patternFill>
    </fill>
    <fill>
      <patternFill patternType="solid">
        <fgColor rgb="FFF6FAC1"/>
        <bgColor indexed="64"/>
      </patternFill>
    </fill>
    <fill>
      <patternFill patternType="solid">
        <fgColor rgb="FFD3EDE8"/>
        <bgColor indexed="64"/>
      </patternFill>
    </fill>
    <fill>
      <patternFill patternType="solid">
        <fgColor rgb="FFD5EBF0"/>
        <bgColor indexed="64"/>
      </patternFill>
    </fill>
    <fill>
      <patternFill patternType="solid">
        <fgColor rgb="FFE3F2FC"/>
        <bgColor indexed="64"/>
      </patternFill>
    </fill>
    <fill>
      <patternFill patternType="solid">
        <fgColor rgb="FFE5F6F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Fill="0" applyBorder="0" applyProtection="0"/>
    <xf numFmtId="0" fontId="6" fillId="12" borderId="16" applyNumberFormat="0" applyProtection="0">
      <alignment horizontal="left" vertical="center" indent="1"/>
    </xf>
  </cellStyleXfs>
  <cellXfs count="123">
    <xf numFmtId="0" fontId="0" fillId="0" borderId="0" xfId="0"/>
    <xf numFmtId="14" fontId="2" fillId="2" borderId="1" xfId="0" applyNumberFormat="1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2" fillId="14" borderId="17" xfId="0" applyFont="1" applyFill="1" applyBorder="1"/>
    <xf numFmtId="0" fontId="0" fillId="14" borderId="17" xfId="0" applyFill="1" applyBorder="1"/>
    <xf numFmtId="0" fontId="2" fillId="3" borderId="17" xfId="0" applyFont="1" applyFill="1" applyBorder="1"/>
    <xf numFmtId="0" fontId="0" fillId="3" borderId="17" xfId="0" applyFill="1" applyBorder="1"/>
    <xf numFmtId="0" fontId="2" fillId="2" borderId="17" xfId="0" applyFont="1" applyFill="1" applyBorder="1"/>
    <xf numFmtId="0" fontId="0" fillId="2" borderId="17" xfId="0" applyFill="1" applyBorder="1"/>
    <xf numFmtId="0" fontId="2" fillId="11" borderId="17" xfId="0" applyFont="1" applyFill="1" applyBorder="1"/>
    <xf numFmtId="0" fontId="0" fillId="11" borderId="17" xfId="0" applyFill="1" applyBorder="1"/>
    <xf numFmtId="0" fontId="2" fillId="15" borderId="17" xfId="0" applyFont="1" applyFill="1" applyBorder="1"/>
    <xf numFmtId="0" fontId="0" fillId="15" borderId="17" xfId="0" applyFill="1" applyBorder="1"/>
    <xf numFmtId="0" fontId="2" fillId="9" borderId="17" xfId="0" applyFont="1" applyFill="1" applyBorder="1"/>
    <xf numFmtId="0" fontId="0" fillId="9" borderId="17" xfId="0" applyFill="1" applyBorder="1"/>
    <xf numFmtId="0" fontId="2" fillId="16" borderId="17" xfId="0" applyFont="1" applyFill="1" applyBorder="1"/>
    <xf numFmtId="0" fontId="0" fillId="16" borderId="17" xfId="0" applyFill="1" applyBorder="1"/>
    <xf numFmtId="0" fontId="2" fillId="17" borderId="17" xfId="0" applyFont="1" applyFill="1" applyBorder="1"/>
    <xf numFmtId="0" fontId="0" fillId="17" borderId="17" xfId="0" applyFill="1" applyBorder="1"/>
    <xf numFmtId="0" fontId="2" fillId="18" borderId="17" xfId="0" applyFont="1" applyFill="1" applyBorder="1"/>
    <xf numFmtId="0" fontId="0" fillId="18" borderId="17" xfId="0" applyFill="1" applyBorder="1"/>
    <xf numFmtId="0" fontId="2" fillId="19" borderId="17" xfId="0" applyFont="1" applyFill="1" applyBorder="1"/>
    <xf numFmtId="0" fontId="0" fillId="19" borderId="17" xfId="0" applyFill="1" applyBorder="1"/>
    <xf numFmtId="0" fontId="2" fillId="20" borderId="17" xfId="0" applyFont="1" applyFill="1" applyBorder="1"/>
    <xf numFmtId="0" fontId="0" fillId="20" borderId="17" xfId="0" applyFill="1" applyBorder="1"/>
    <xf numFmtId="0" fontId="2" fillId="4" borderId="17" xfId="0" applyFont="1" applyFill="1" applyBorder="1"/>
    <xf numFmtId="0" fontId="0" fillId="4" borderId="17" xfId="0" applyFill="1" applyBorder="1"/>
    <xf numFmtId="164" fontId="2" fillId="2" borderId="1" xfId="0" applyNumberFormat="1" applyFont="1" applyFill="1" applyBorder="1" applyAlignment="1" applyProtection="1">
      <alignment horizontal="center" vertical="center"/>
    </xf>
    <xf numFmtId="165" fontId="0" fillId="2" borderId="1" xfId="0" applyNumberFormat="1" applyFill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164" fontId="2" fillId="11" borderId="1" xfId="0" applyNumberFormat="1" applyFont="1" applyFill="1" applyBorder="1" applyAlignment="1" applyProtection="1">
      <alignment horizontal="center" vertical="center"/>
    </xf>
    <xf numFmtId="165" fontId="0" fillId="11" borderId="1" xfId="0" applyNumberFormat="1" applyFill="1" applyBorder="1" applyAlignment="1" applyProtection="1">
      <alignment horizontal="center" vertical="center"/>
    </xf>
    <xf numFmtId="165" fontId="0" fillId="11" borderId="8" xfId="0" applyNumberFormat="1" applyFill="1" applyBorder="1" applyAlignment="1" applyProtection="1">
      <alignment horizontal="center" vertical="center"/>
    </xf>
    <xf numFmtId="164" fontId="2" fillId="9" borderId="1" xfId="0" applyNumberFormat="1" applyFont="1" applyFill="1" applyBorder="1" applyAlignment="1" applyProtection="1">
      <alignment horizontal="center" vertical="center"/>
    </xf>
    <xf numFmtId="165" fontId="0" fillId="9" borderId="1" xfId="0" applyNumberFormat="1" applyFill="1" applyBorder="1" applyAlignment="1" applyProtection="1">
      <alignment horizontal="center" vertical="center"/>
    </xf>
    <xf numFmtId="164" fontId="2" fillId="8" borderId="1" xfId="0" applyNumberFormat="1" applyFont="1" applyFill="1" applyBorder="1" applyAlignment="1" applyProtection="1">
      <alignment horizontal="center" vertical="center"/>
    </xf>
    <xf numFmtId="165" fontId="0" fillId="8" borderId="1" xfId="0" applyNumberForma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Continuous" vertical="center" wrapText="1"/>
    </xf>
    <xf numFmtId="164" fontId="2" fillId="5" borderId="1" xfId="0" applyNumberFormat="1" applyFont="1" applyFill="1" applyBorder="1" applyAlignment="1" applyProtection="1">
      <alignment horizontal="center" vertical="center"/>
    </xf>
    <xf numFmtId="165" fontId="0" fillId="5" borderId="1" xfId="0" applyNumberForma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3" borderId="0" xfId="0" applyFill="1" applyBorder="1" applyAlignment="1" applyProtection="1">
      <alignment horizontal="centerContinuous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3" borderId="0" xfId="0" applyFill="1" applyBorder="1" applyAlignment="1" applyProtection="1">
      <alignment horizontal="centerContinuous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Border="1" applyProtection="1"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Continuous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 applyProtection="1">
      <alignment horizontal="center" vertical="center"/>
      <protection locked="0"/>
    </xf>
    <xf numFmtId="0" fontId="0" fillId="9" borderId="1" xfId="0" applyFill="1" applyBorder="1" applyProtection="1">
      <protection locked="0"/>
    </xf>
    <xf numFmtId="0" fontId="5" fillId="10" borderId="0" xfId="0" applyFont="1" applyFill="1" applyBorder="1" applyAlignment="1" applyProtection="1">
      <alignment horizontal="centerContinuous" vertical="top" wrapText="1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6" borderId="0" xfId="0" applyFont="1" applyFill="1" applyBorder="1" applyAlignment="1" applyProtection="1">
      <alignment horizontal="centerContinuous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Protection="1">
      <protection locked="0"/>
    </xf>
    <xf numFmtId="0" fontId="7" fillId="6" borderId="0" xfId="0" applyFont="1" applyFill="1" applyBorder="1" applyAlignment="1" applyProtection="1">
      <alignment horizontal="centerContinuous" vertical="center" wrapText="1"/>
      <protection locked="0"/>
    </xf>
    <xf numFmtId="0" fontId="0" fillId="0" borderId="15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4" fontId="2" fillId="5" borderId="1" xfId="0" applyNumberFormat="1" applyFont="1" applyFill="1" applyBorder="1" applyAlignment="1" applyProtection="1">
      <alignment horizontal="centerContinuous" vertical="center"/>
    </xf>
    <xf numFmtId="0" fontId="0" fillId="5" borderId="1" xfId="0" applyFill="1" applyBorder="1" applyAlignment="1" applyProtection="1">
      <alignment horizontal="center" vertical="center"/>
    </xf>
    <xf numFmtId="14" fontId="2" fillId="9" borderId="1" xfId="0" applyNumberFormat="1" applyFont="1" applyFill="1" applyBorder="1" applyAlignment="1" applyProtection="1">
      <alignment horizontal="centerContinuous" vertical="center"/>
    </xf>
    <xf numFmtId="0" fontId="0" fillId="9" borderId="1" xfId="0" applyFill="1" applyBorder="1" applyAlignment="1" applyProtection="1">
      <alignment horizontal="center" vertical="center"/>
    </xf>
    <xf numFmtId="14" fontId="2" fillId="8" borderId="1" xfId="0" applyNumberFormat="1" applyFont="1" applyFill="1" applyBorder="1" applyAlignment="1" applyProtection="1">
      <alignment horizontal="centerContinuous" vertical="center"/>
    </xf>
    <xf numFmtId="0" fontId="0" fillId="8" borderId="1" xfId="0" applyFill="1" applyBorder="1" applyAlignment="1" applyProtection="1">
      <alignment horizontal="center" vertical="center"/>
    </xf>
    <xf numFmtId="0" fontId="5" fillId="13" borderId="0" xfId="0" applyFont="1" applyFill="1" applyBorder="1" applyAlignment="1" applyProtection="1">
      <alignment vertical="center"/>
      <protection locked="0"/>
    </xf>
    <xf numFmtId="0" fontId="0" fillId="0" borderId="18" xfId="0" applyBorder="1" applyProtection="1">
      <protection locked="0"/>
    </xf>
    <xf numFmtId="0" fontId="0" fillId="0" borderId="0" xfId="0" applyBorder="1" applyProtection="1"/>
    <xf numFmtId="14" fontId="0" fillId="0" borderId="0" xfId="0" applyNumberFormat="1" applyBorder="1" applyProtection="1"/>
    <xf numFmtId="16" fontId="0" fillId="0" borderId="0" xfId="0" applyNumberFormat="1" applyBorder="1" applyProtection="1"/>
    <xf numFmtId="0" fontId="0" fillId="0" borderId="0" xfId="0" applyBorder="1" applyAlignment="1" applyProtection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Continuous" vertical="center"/>
    </xf>
    <xf numFmtId="0" fontId="0" fillId="2" borderId="1" xfId="0" applyFill="1" applyBorder="1" applyAlignment="1" applyProtection="1">
      <alignment horizontal="center" vertical="center"/>
    </xf>
    <xf numFmtId="165" fontId="2" fillId="11" borderId="1" xfId="0" applyNumberFormat="1" applyFont="1" applyFill="1" applyBorder="1" applyAlignment="1" applyProtection="1">
      <alignment horizontal="center" vertical="center"/>
    </xf>
    <xf numFmtId="0" fontId="8" fillId="21" borderId="1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 applyProtection="1"/>
    <xf numFmtId="14" fontId="0" fillId="0" borderId="0" xfId="0" applyNumberFormat="1" applyBorder="1" applyProtection="1">
      <protection locked="0"/>
    </xf>
    <xf numFmtId="0" fontId="5" fillId="10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/>
    <xf numFmtId="0" fontId="9" fillId="0" borderId="0" xfId="0" applyFont="1" applyBorder="1" applyProtection="1"/>
    <xf numFmtId="0" fontId="10" fillId="0" borderId="0" xfId="0" applyFont="1" applyAlignment="1">
      <alignment vertical="center"/>
    </xf>
    <xf numFmtId="0" fontId="0" fillId="21" borderId="0" xfId="0" applyFill="1" applyBorder="1" applyProtection="1"/>
    <xf numFmtId="14" fontId="0" fillId="21" borderId="0" xfId="0" applyNumberFormat="1" applyFill="1" applyBorder="1" applyProtection="1">
      <protection locked="0"/>
    </xf>
  </cellXfs>
  <cellStyles count="2">
    <cellStyle name="Normal" xfId="0" builtinId="0"/>
    <cellStyle name="Titre 2 2" xfId="1" xr:uid="{AFE43968-0B03-4A73-905D-408AF7DA8527}"/>
  </cellStyles>
  <dxfs count="38">
    <dxf>
      <fill>
        <patternFill>
          <bgColor rgb="FFFFECC5"/>
        </patternFill>
      </fill>
    </dxf>
    <dxf>
      <font>
        <b/>
        <i val="0"/>
      </font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>
          <bgColor rgb="FFFFECC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 val="0"/>
        <i val="0"/>
      </font>
      <fill>
        <patternFill>
          <bgColor rgb="FFFFECC5"/>
        </patternFill>
      </fill>
    </dxf>
    <dxf>
      <font>
        <b/>
        <i val="0"/>
      </font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>
          <bgColor rgb="FFFFECC5"/>
        </patternFill>
      </fill>
    </dxf>
    <dxf>
      <fill>
        <patternFill>
          <bgColor rgb="FFEAF7D2"/>
        </patternFill>
      </fill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>
          <bgColor rgb="FFEAF7D2"/>
        </patternFill>
      </fill>
    </dxf>
    <dxf>
      <fill>
        <patternFill>
          <bgColor rgb="FFEAF7D2"/>
        </patternFill>
      </fill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>
          <bgColor rgb="FFEAF7D2"/>
        </patternFill>
      </fill>
    </dxf>
    <dxf>
      <fill>
        <patternFill>
          <bgColor rgb="FFCC99CC"/>
        </patternFill>
      </fill>
    </dxf>
    <dxf>
      <font>
        <b/>
        <i val="0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>
          <bgColor rgb="FFCC99CC"/>
        </patternFill>
      </fill>
    </dxf>
    <dxf>
      <fill>
        <patternFill>
          <bgColor rgb="FFCC99CC"/>
        </patternFill>
      </fill>
    </dxf>
    <dxf>
      <font>
        <b/>
        <i val="0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>
          <bgColor rgb="FFCC99CC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>
          <bgColor rgb="FFE4D5E6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>
          <bgColor rgb="FFE4D5E6"/>
        </patternFill>
      </fill>
    </dxf>
    <dxf>
      <fill>
        <patternFill>
          <bgColor rgb="FFFFECC5"/>
        </patternFill>
      </fill>
    </dxf>
    <dxf>
      <font>
        <b/>
        <i val="0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>
          <bgColor rgb="FFFFECC5"/>
        </patternFill>
      </fill>
    </dxf>
    <dxf>
      <font>
        <b/>
        <i val="0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>
          <bgColor rgb="FFFFECC5"/>
        </patternFill>
      </fill>
    </dxf>
    <dxf>
      <protection locked="0" hidden="0"/>
    </dxf>
    <dxf>
      <numFmt numFmtId="19" formatCode="dd/mm/yyyy"/>
      <protection locked="0" hidden="0"/>
    </dxf>
    <dxf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numFmt numFmtId="19" formatCode="dd/mm/yyyy"/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colors>
    <mruColors>
      <color rgb="FFFFFFCC"/>
      <color rgb="FFFFECC5"/>
      <color rgb="FFEAF7D2"/>
      <color rgb="FFCC99CC"/>
      <color rgb="FF9933FF"/>
      <color rgb="FFFF66CC"/>
      <color rgb="FFE4D5E6"/>
      <color rgb="FFFFF9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79374</xdr:colOff>
      <xdr:row>21</xdr:row>
      <xdr:rowOff>200025</xdr:rowOff>
    </xdr:from>
    <xdr:ext cx="2721429" cy="952500"/>
    <xdr:pic>
      <xdr:nvPicPr>
        <xdr:cNvPr id="3" name="Graphique 2">
          <a:extLst>
            <a:ext uri="{FF2B5EF4-FFF2-40B4-BE49-F238E27FC236}">
              <a16:creationId xmlns:a16="http://schemas.microsoft.com/office/drawing/2014/main" id="{14874EE5-3F4A-46AB-8F48-BE02459F6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17949" y="4629150"/>
          <a:ext cx="2721429" cy="952500"/>
        </a:xfrm>
        <a:prstGeom prst="rect">
          <a:avLst/>
        </a:prstGeom>
      </xdr:spPr>
    </xdr:pic>
    <xdr:clientData/>
  </xdr:oneCellAnchor>
  <xdr:twoCellAnchor>
    <xdr:from>
      <xdr:col>10</xdr:col>
      <xdr:colOff>209550</xdr:colOff>
      <xdr:row>3</xdr:row>
      <xdr:rowOff>104775</xdr:rowOff>
    </xdr:from>
    <xdr:to>
      <xdr:col>10</xdr:col>
      <xdr:colOff>809625</xdr:colOff>
      <xdr:row>4</xdr:row>
      <xdr:rowOff>190500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31F95494-C061-FF1F-C569-E9205B88FB70}"/>
            </a:ext>
          </a:extLst>
        </xdr:cNvPr>
        <xdr:cNvCxnSpPr/>
      </xdr:nvCxnSpPr>
      <xdr:spPr>
        <a:xfrm flipV="1">
          <a:off x="10553700" y="733425"/>
          <a:ext cx="600075" cy="29527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47889</xdr:colOff>
      <xdr:row>13</xdr:row>
      <xdr:rowOff>142875</xdr:rowOff>
    </xdr:from>
    <xdr:to>
      <xdr:col>13</xdr:col>
      <xdr:colOff>416275</xdr:colOff>
      <xdr:row>19</xdr:row>
      <xdr:rowOff>199825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E10C3-621E-4CB4-87D4-65A0B93CB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639" y="2867025"/>
          <a:ext cx="5702386" cy="131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790574</xdr:colOff>
      <xdr:row>5</xdr:row>
      <xdr:rowOff>54594</xdr:rowOff>
    </xdr:from>
    <xdr:to>
      <xdr:col>13</xdr:col>
      <xdr:colOff>320760</xdr:colOff>
      <xdr:row>11</xdr:row>
      <xdr:rowOff>96941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4DED817-8A3E-4AE2-ACE9-4EC48C5F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4" y="1102344"/>
          <a:ext cx="5702386" cy="1299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34880</xdr:colOff>
      <xdr:row>22</xdr:row>
      <xdr:rowOff>110052</xdr:rowOff>
    </xdr:from>
    <xdr:to>
      <xdr:col>13</xdr:col>
      <xdr:colOff>403266</xdr:colOff>
      <xdr:row>28</xdr:row>
      <xdr:rowOff>152399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1E7C207-A17C-4A17-894A-EF034B4F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9630" y="4720152"/>
          <a:ext cx="5702386" cy="1299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76247B-AEBF-4E43-B993-B58F6E5836B4}" name="T_Fêtes" displayName="T_Fêtes" ref="A1:B14" totalsRowShown="0" headerRowDxfId="37" dataDxfId="36">
  <autoFilter ref="A1:B14" xr:uid="{FB76247B-AEBF-4E43-B993-B58F6E5836B4}"/>
  <tableColumns count="2">
    <tableColumn id="1" xr3:uid="{20CC71DF-CD90-482B-BD04-EBEC4F628506}" name="Fêtes et jours fériés" dataDxfId="35"/>
    <tableColumn id="2" xr3:uid="{EAF4CF71-3B73-480D-BF48-A2849CE5DC1C}" name="intitulé" dataDxfId="34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C8ACD7-65A6-482F-A722-21BE5579DD20}" name="T_vacances" displayName="T_vacances" ref="L1:N6" totalsRowShown="0" headerRowDxfId="33">
  <autoFilter ref="L1:N6" xr:uid="{9FC8ACD7-65A6-482F-A722-21BE5579DD20}"/>
  <tableColumns count="3">
    <tableColumn id="1" xr3:uid="{CCD79CC0-0B0F-44D0-9E7A-44AFC89E5F06}" name="Nom" dataDxfId="32"/>
    <tableColumn id="2" xr3:uid="{FBD7F5DF-BAC4-4276-A945-01E0DD2C8AFF}" name="Début vacances" dataDxfId="31"/>
    <tableColumn id="3" xr3:uid="{E8C1DC93-94D8-4800-90D9-67485866A02C}" name="Fin vacances" dataDxfId="3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cademic Calendar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Custom 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CC724-F971-42C7-AAEE-D8BA7F0050E2}">
  <sheetPr codeName="Feuil4"/>
  <dimension ref="A1:N31"/>
  <sheetViews>
    <sheetView showGridLines="0" showRowColHeaders="0" tabSelected="1" workbookViewId="0">
      <selection activeCell="M2" sqref="M2"/>
    </sheetView>
  </sheetViews>
  <sheetFormatPr baseColWidth="10" defaultRowHeight="16.5" x14ac:dyDescent="0.3"/>
  <cols>
    <col min="1" max="1" width="19.875" style="107" customWidth="1"/>
    <col min="2" max="2" width="19.5" style="107" customWidth="1"/>
    <col min="3" max="4" width="11" style="107"/>
    <col min="5" max="5" width="9.875" style="107" customWidth="1"/>
    <col min="6" max="6" width="16.5" style="107" customWidth="1"/>
    <col min="7" max="7" width="15" style="107" customWidth="1"/>
    <col min="8" max="11" width="11" style="107"/>
    <col min="12" max="12" width="17.875" style="107" customWidth="1"/>
    <col min="13" max="13" width="23.375" style="107" customWidth="1"/>
    <col min="14" max="14" width="22.5" style="107" customWidth="1"/>
    <col min="15" max="16384" width="11" style="107"/>
  </cols>
  <sheetData>
    <row r="1" spans="1:14" x14ac:dyDescent="0.3">
      <c r="A1" s="107" t="s">
        <v>76</v>
      </c>
      <c r="B1" s="107" t="s">
        <v>77</v>
      </c>
      <c r="L1" s="107" t="s">
        <v>96</v>
      </c>
      <c r="M1" s="107" t="s">
        <v>94</v>
      </c>
      <c r="N1" s="107" t="s">
        <v>95</v>
      </c>
    </row>
    <row r="2" spans="1:14" x14ac:dyDescent="0.3">
      <c r="A2" s="108">
        <f>DATE(YEAR(SEPT!A2),11,1)</f>
        <v>45962</v>
      </c>
      <c r="B2" s="107" t="s">
        <v>89</v>
      </c>
      <c r="D2" s="107" t="s">
        <v>90</v>
      </c>
      <c r="L2" s="121" t="s">
        <v>89</v>
      </c>
      <c r="M2" s="122">
        <v>45948</v>
      </c>
      <c r="N2" s="122">
        <v>45964</v>
      </c>
    </row>
    <row r="3" spans="1:14" x14ac:dyDescent="0.3">
      <c r="A3" s="108">
        <f>DATE(YEAR(SEPT!A3),11,11)</f>
        <v>45972</v>
      </c>
      <c r="B3" s="107" t="s">
        <v>79</v>
      </c>
      <c r="D3" s="107" t="s">
        <v>107</v>
      </c>
      <c r="L3" s="107" t="s">
        <v>80</v>
      </c>
      <c r="M3" s="116">
        <v>46011</v>
      </c>
      <c r="N3" s="116">
        <v>46027</v>
      </c>
    </row>
    <row r="4" spans="1:14" x14ac:dyDescent="0.3">
      <c r="A4" s="108">
        <f>DATE(YEAR(SEPT!A2),12,25)</f>
        <v>46016</v>
      </c>
      <c r="B4" s="107" t="s">
        <v>80</v>
      </c>
      <c r="D4" s="107" t="s">
        <v>108</v>
      </c>
      <c r="L4" s="121" t="s">
        <v>97</v>
      </c>
      <c r="M4" s="122">
        <v>46060</v>
      </c>
      <c r="N4" s="122">
        <v>46076</v>
      </c>
    </row>
    <row r="5" spans="1:14" x14ac:dyDescent="0.3">
      <c r="A5" s="108">
        <f>DATE(YEAR(SEPT!A2),12,31)</f>
        <v>46022</v>
      </c>
      <c r="B5" s="107" t="s">
        <v>88</v>
      </c>
      <c r="L5" s="115" t="s">
        <v>99</v>
      </c>
      <c r="M5" s="116">
        <v>46116</v>
      </c>
      <c r="N5" s="116">
        <v>46132</v>
      </c>
    </row>
    <row r="6" spans="1:14" x14ac:dyDescent="0.3">
      <c r="A6" s="108">
        <f>DATE(YEAR(SEPT!A2)+1,1,1)</f>
        <v>46023</v>
      </c>
      <c r="B6" s="107" t="s">
        <v>78</v>
      </c>
      <c r="D6" s="119" t="s">
        <v>100</v>
      </c>
      <c r="L6" s="121" t="s">
        <v>98</v>
      </c>
      <c r="M6" s="122">
        <v>46207</v>
      </c>
      <c r="N6" s="122">
        <v>46234</v>
      </c>
    </row>
    <row r="7" spans="1:14" x14ac:dyDescent="0.3">
      <c r="A7" s="108">
        <f>FLOOR(DATE(YEAR(A6),5,DAY(MINUTE(YEAR(A6)/38)/2+56)),7)-34</f>
        <v>46117</v>
      </c>
      <c r="B7" s="107" t="s">
        <v>82</v>
      </c>
    </row>
    <row r="8" spans="1:14" x14ac:dyDescent="0.3">
      <c r="A8" s="108">
        <f>A7+1</f>
        <v>46118</v>
      </c>
      <c r="B8" s="107" t="s">
        <v>83</v>
      </c>
    </row>
    <row r="9" spans="1:14" ht="18.75" x14ac:dyDescent="0.3">
      <c r="A9" s="108">
        <f>DATE(YEAR(SEPT!A2)+1,5,1)</f>
        <v>46143</v>
      </c>
      <c r="B9" s="107" t="s">
        <v>92</v>
      </c>
      <c r="E9" s="119" t="s">
        <v>106</v>
      </c>
      <c r="F9" s="110"/>
      <c r="G9" s="114">
        <v>2025</v>
      </c>
    </row>
    <row r="10" spans="1:14" x14ac:dyDescent="0.3">
      <c r="A10" s="108">
        <f>DATE(YEAR(SEPT!A2)+1,5,8)</f>
        <v>46150</v>
      </c>
      <c r="B10" s="109" t="s">
        <v>87</v>
      </c>
    </row>
    <row r="11" spans="1:14" x14ac:dyDescent="0.3">
      <c r="A11" s="108">
        <f>A7+39</f>
        <v>46156</v>
      </c>
      <c r="B11" s="107" t="s">
        <v>84</v>
      </c>
    </row>
    <row r="12" spans="1:14" x14ac:dyDescent="0.3">
      <c r="A12" s="108">
        <f>A7+49</f>
        <v>46166</v>
      </c>
      <c r="B12" s="107" t="s">
        <v>85</v>
      </c>
    </row>
    <row r="13" spans="1:14" x14ac:dyDescent="0.3">
      <c r="A13" s="108">
        <f>A12+1</f>
        <v>46167</v>
      </c>
      <c r="B13" s="107" t="s">
        <v>86</v>
      </c>
      <c r="F13" s="118" t="s">
        <v>91</v>
      </c>
    </row>
    <row r="14" spans="1:14" x14ac:dyDescent="0.3">
      <c r="A14" s="108">
        <f>DATE(YEAR(SEPT!A2)+1,7,14)</f>
        <v>46217</v>
      </c>
      <c r="B14" s="107" t="s">
        <v>93</v>
      </c>
    </row>
    <row r="17" spans="4:8" x14ac:dyDescent="0.3">
      <c r="D17" s="118" t="s">
        <v>101</v>
      </c>
    </row>
    <row r="18" spans="4:8" x14ac:dyDescent="0.3">
      <c r="D18" s="107" t="s">
        <v>104</v>
      </c>
    </row>
    <row r="19" spans="4:8" x14ac:dyDescent="0.3">
      <c r="D19" s="107" t="s">
        <v>102</v>
      </c>
    </row>
    <row r="21" spans="4:8" x14ac:dyDescent="0.3">
      <c r="D21" s="107" t="s">
        <v>103</v>
      </c>
    </row>
    <row r="23" spans="4:8" x14ac:dyDescent="0.3">
      <c r="E23"/>
    </row>
    <row r="24" spans="4:8" x14ac:dyDescent="0.3">
      <c r="E24"/>
    </row>
    <row r="25" spans="4:8" x14ac:dyDescent="0.3">
      <c r="E25"/>
      <c r="H25" s="120" t="s">
        <v>105</v>
      </c>
    </row>
    <row r="26" spans="4:8" x14ac:dyDescent="0.3">
      <c r="E26"/>
    </row>
    <row r="27" spans="4:8" x14ac:dyDescent="0.3">
      <c r="E27"/>
    </row>
    <row r="28" spans="4:8" x14ac:dyDescent="0.3">
      <c r="E28"/>
    </row>
    <row r="29" spans="4:8" x14ac:dyDescent="0.3">
      <c r="E29"/>
    </row>
    <row r="30" spans="4:8" x14ac:dyDescent="0.3">
      <c r="E30"/>
    </row>
    <row r="31" spans="4:8" x14ac:dyDescent="0.3">
      <c r="E31"/>
    </row>
  </sheetData>
  <sheetProtection algorithmName="SHA-512" hashValue="H29DD5MyT6jwWZiKGz8gOfyJlooGNlQ1F6zGZ9Ibp553qRmKSANmJTRktOtYjJjV+jdSL2Oksi3d4TAx7ZIU+g==" saltValue="baTVvEQmpkiJHGRvm56ctA==" spinCount="100000" sheet="1" selectLockedCells="1"/>
  <pageMargins left="0.7" right="0.7" top="0.75" bottom="0.75" header="0.3" footer="0.3"/>
  <drawing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3A33F-8B5A-40DA-97D4-18350CE4E7D6}">
  <sheetPr codeName="Feuil9"/>
  <dimension ref="A1:G39"/>
  <sheetViews>
    <sheetView showRowColHeaders="0" view="pageLayout" topLeftCell="A13" zoomScale="106" zoomScaleNormal="100" zoomScalePageLayoutView="106" workbookViewId="0">
      <selection activeCell="A36" sqref="A36"/>
    </sheetView>
  </sheetViews>
  <sheetFormatPr baseColWidth="10" defaultColWidth="11" defaultRowHeight="16.5" x14ac:dyDescent="0.3"/>
  <cols>
    <col min="1" max="1" width="6.875" customWidth="1"/>
    <col min="2" max="2" width="3.875" style="7" customWidth="1"/>
    <col min="3" max="3" width="27.875" style="8" customWidth="1"/>
    <col min="4" max="5" width="27.875" customWidth="1"/>
    <col min="6" max="6" width="17.625" customWidth="1"/>
  </cols>
  <sheetData>
    <row r="1" spans="1:7" x14ac:dyDescent="0.3">
      <c r="A1" s="111" t="str">
        <f>TEXT(A2,"mmm")&amp;"."</f>
        <v>mai.</v>
      </c>
      <c r="B1" s="112"/>
      <c r="C1" s="50" t="s">
        <v>0</v>
      </c>
      <c r="D1" s="50" t="s">
        <v>1</v>
      </c>
      <c r="E1" s="50" t="s">
        <v>2</v>
      </c>
    </row>
    <row r="2" spans="1:7" ht="22.5" customHeight="1" x14ac:dyDescent="0.3">
      <c r="A2" s="39">
        <f>EDATE(SEPT!A2,8)</f>
        <v>46143</v>
      </c>
      <c r="B2" s="40" t="str">
        <f>UPPER(LEFT(TEXT(A2,"jjjj"),2))</f>
        <v>VE</v>
      </c>
      <c r="C2" s="63"/>
      <c r="D2" s="66"/>
      <c r="E2" s="66"/>
      <c r="F2" s="5"/>
    </row>
    <row r="3" spans="1:7" ht="22.5" customHeight="1" x14ac:dyDescent="0.3">
      <c r="A3" s="39">
        <f>A2+1</f>
        <v>46144</v>
      </c>
      <c r="B3" s="40" t="str">
        <f t="shared" ref="B3:B32" si="0">UPPER(LEFT(TEXT(A3,"jjjj"),2))</f>
        <v>SA</v>
      </c>
      <c r="C3" s="51"/>
      <c r="D3" s="52"/>
      <c r="E3" s="52"/>
    </row>
    <row r="4" spans="1:7" ht="22.5" customHeight="1" x14ac:dyDescent="0.3">
      <c r="A4" s="39">
        <f t="shared" ref="A4:A32" si="1">A3+1</f>
        <v>46145</v>
      </c>
      <c r="B4" s="40" t="str">
        <f t="shared" si="0"/>
        <v>DI</v>
      </c>
      <c r="C4" s="51"/>
      <c r="D4" s="52"/>
      <c r="E4" s="52"/>
    </row>
    <row r="5" spans="1:7" ht="22.5" customHeight="1" x14ac:dyDescent="0.3">
      <c r="A5" s="39">
        <f t="shared" si="1"/>
        <v>46146</v>
      </c>
      <c r="B5" s="40" t="str">
        <f t="shared" si="0"/>
        <v>LU</v>
      </c>
      <c r="C5" s="51"/>
      <c r="D5" s="52"/>
      <c r="E5" s="52"/>
    </row>
    <row r="6" spans="1:7" ht="22.5" customHeight="1" x14ac:dyDescent="0.3">
      <c r="A6" s="39">
        <f t="shared" si="1"/>
        <v>46147</v>
      </c>
      <c r="B6" s="40" t="str">
        <f t="shared" si="0"/>
        <v>MA</v>
      </c>
      <c r="C6" s="51"/>
      <c r="D6" s="52"/>
      <c r="E6" s="52"/>
    </row>
    <row r="7" spans="1:7" ht="22.5" customHeight="1" x14ac:dyDescent="0.3">
      <c r="A7" s="39">
        <f t="shared" si="1"/>
        <v>46148</v>
      </c>
      <c r="B7" s="40" t="str">
        <f t="shared" si="0"/>
        <v>ME</v>
      </c>
      <c r="C7" s="51"/>
      <c r="D7" s="52"/>
      <c r="E7" s="52"/>
    </row>
    <row r="8" spans="1:7" ht="22.5" customHeight="1" x14ac:dyDescent="0.3">
      <c r="A8" s="39">
        <f t="shared" si="1"/>
        <v>46149</v>
      </c>
      <c r="B8" s="40" t="str">
        <f t="shared" si="0"/>
        <v>JE</v>
      </c>
      <c r="C8" s="51"/>
      <c r="D8" s="52"/>
      <c r="E8" s="52"/>
    </row>
    <row r="9" spans="1:7" ht="22.5" customHeight="1" x14ac:dyDescent="0.3">
      <c r="A9" s="39">
        <f t="shared" si="1"/>
        <v>46150</v>
      </c>
      <c r="B9" s="40" t="str">
        <f t="shared" si="0"/>
        <v>VE</v>
      </c>
      <c r="C9" s="63"/>
      <c r="D9" s="66"/>
      <c r="E9" s="66"/>
    </row>
    <row r="10" spans="1:7" ht="22.5" customHeight="1" x14ac:dyDescent="0.3">
      <c r="A10" s="39">
        <f t="shared" si="1"/>
        <v>46151</v>
      </c>
      <c r="B10" s="40" t="str">
        <f t="shared" si="0"/>
        <v>SA</v>
      </c>
      <c r="C10" s="51"/>
      <c r="D10" s="52"/>
      <c r="E10" s="52"/>
    </row>
    <row r="11" spans="1:7" ht="22.5" customHeight="1" x14ac:dyDescent="0.3">
      <c r="A11" s="39">
        <f t="shared" si="1"/>
        <v>46152</v>
      </c>
      <c r="B11" s="40" t="str">
        <f t="shared" si="0"/>
        <v>DI</v>
      </c>
      <c r="C11" s="51"/>
      <c r="D11" s="52"/>
      <c r="E11" s="52"/>
      <c r="G11" s="6"/>
    </row>
    <row r="12" spans="1:7" ht="22.5" customHeight="1" x14ac:dyDescent="0.3">
      <c r="A12" s="39">
        <f t="shared" si="1"/>
        <v>46153</v>
      </c>
      <c r="B12" s="40" t="str">
        <f t="shared" si="0"/>
        <v>LU</v>
      </c>
      <c r="C12" s="64"/>
      <c r="D12" s="65"/>
      <c r="E12" s="65"/>
    </row>
    <row r="13" spans="1:7" ht="22.5" customHeight="1" x14ac:dyDescent="0.3">
      <c r="A13" s="39">
        <f t="shared" si="1"/>
        <v>46154</v>
      </c>
      <c r="B13" s="40" t="str">
        <f t="shared" si="0"/>
        <v>MA</v>
      </c>
      <c r="C13" s="51"/>
      <c r="D13" s="52"/>
      <c r="E13" s="52"/>
    </row>
    <row r="14" spans="1:7" ht="22.5" customHeight="1" x14ac:dyDescent="0.3">
      <c r="A14" s="39">
        <f t="shared" si="1"/>
        <v>46155</v>
      </c>
      <c r="B14" s="40" t="str">
        <f t="shared" si="0"/>
        <v>ME</v>
      </c>
      <c r="C14" s="51"/>
      <c r="D14" s="52"/>
      <c r="E14" s="52"/>
    </row>
    <row r="15" spans="1:7" ht="22.5" customHeight="1" x14ac:dyDescent="0.3">
      <c r="A15" s="39">
        <f t="shared" si="1"/>
        <v>46156</v>
      </c>
      <c r="B15" s="40" t="str">
        <f t="shared" si="0"/>
        <v>JE</v>
      </c>
      <c r="C15" s="63"/>
      <c r="D15" s="66"/>
      <c r="E15" s="66"/>
    </row>
    <row r="16" spans="1:7" ht="22.5" customHeight="1" x14ac:dyDescent="0.3">
      <c r="A16" s="39">
        <f t="shared" si="1"/>
        <v>46157</v>
      </c>
      <c r="B16" s="40" t="str">
        <f t="shared" si="0"/>
        <v>VE</v>
      </c>
      <c r="C16" s="51"/>
      <c r="D16" s="51"/>
      <c r="E16" s="51"/>
    </row>
    <row r="17" spans="1:5" ht="22.5" customHeight="1" x14ac:dyDescent="0.3">
      <c r="A17" s="39">
        <f t="shared" si="1"/>
        <v>46158</v>
      </c>
      <c r="B17" s="40" t="str">
        <f t="shared" si="0"/>
        <v>SA</v>
      </c>
      <c r="C17" s="51"/>
      <c r="D17" s="52"/>
      <c r="E17" s="52"/>
    </row>
    <row r="18" spans="1:5" ht="22.5" customHeight="1" x14ac:dyDescent="0.3">
      <c r="A18" s="39">
        <f t="shared" si="1"/>
        <v>46159</v>
      </c>
      <c r="B18" s="40" t="str">
        <f t="shared" si="0"/>
        <v>DI</v>
      </c>
      <c r="C18" s="51"/>
      <c r="D18" s="52"/>
      <c r="E18" s="52"/>
    </row>
    <row r="19" spans="1:5" ht="22.5" customHeight="1" x14ac:dyDescent="0.3">
      <c r="A19" s="39">
        <f t="shared" si="1"/>
        <v>46160</v>
      </c>
      <c r="B19" s="40" t="str">
        <f t="shared" si="0"/>
        <v>LU</v>
      </c>
      <c r="C19" s="51"/>
      <c r="D19" s="52"/>
      <c r="E19" s="52"/>
    </row>
    <row r="20" spans="1:5" ht="22.5" customHeight="1" x14ac:dyDescent="0.3">
      <c r="A20" s="39">
        <f t="shared" si="1"/>
        <v>46161</v>
      </c>
      <c r="B20" s="40" t="str">
        <f t="shared" si="0"/>
        <v>MA</v>
      </c>
      <c r="C20" s="51"/>
      <c r="D20" s="52"/>
      <c r="E20" s="52"/>
    </row>
    <row r="21" spans="1:5" ht="22.5" customHeight="1" x14ac:dyDescent="0.3">
      <c r="A21" s="39">
        <f t="shared" si="1"/>
        <v>46162</v>
      </c>
      <c r="B21" s="40" t="str">
        <f t="shared" si="0"/>
        <v>ME</v>
      </c>
      <c r="C21" s="51"/>
      <c r="D21" s="52"/>
      <c r="E21" s="52"/>
    </row>
    <row r="22" spans="1:5" ht="22.5" customHeight="1" x14ac:dyDescent="0.3">
      <c r="A22" s="39">
        <f t="shared" si="1"/>
        <v>46163</v>
      </c>
      <c r="B22" s="40" t="str">
        <f t="shared" si="0"/>
        <v>JE</v>
      </c>
      <c r="C22" s="51"/>
      <c r="D22" s="52"/>
      <c r="E22" s="52"/>
    </row>
    <row r="23" spans="1:5" ht="22.5" customHeight="1" x14ac:dyDescent="0.3">
      <c r="A23" s="39">
        <f t="shared" si="1"/>
        <v>46164</v>
      </c>
      <c r="B23" s="40" t="str">
        <f t="shared" si="0"/>
        <v>VE</v>
      </c>
      <c r="C23" s="51"/>
      <c r="D23" s="52"/>
      <c r="E23" s="52"/>
    </row>
    <row r="24" spans="1:5" ht="22.5" customHeight="1" x14ac:dyDescent="0.3">
      <c r="A24" s="39">
        <f t="shared" si="1"/>
        <v>46165</v>
      </c>
      <c r="B24" s="40" t="str">
        <f t="shared" si="0"/>
        <v>SA</v>
      </c>
      <c r="C24" s="51"/>
      <c r="D24" s="52"/>
      <c r="E24" s="52"/>
    </row>
    <row r="25" spans="1:5" ht="22.5" customHeight="1" x14ac:dyDescent="0.3">
      <c r="A25" s="39">
        <f t="shared" si="1"/>
        <v>46166</v>
      </c>
      <c r="B25" s="40" t="str">
        <f t="shared" si="0"/>
        <v>DI</v>
      </c>
      <c r="C25" s="51"/>
      <c r="D25" s="52"/>
      <c r="E25" s="52"/>
    </row>
    <row r="26" spans="1:5" ht="22.5" customHeight="1" x14ac:dyDescent="0.3">
      <c r="A26" s="39">
        <f t="shared" si="1"/>
        <v>46167</v>
      </c>
      <c r="B26" s="40" t="str">
        <f t="shared" si="0"/>
        <v>LU</v>
      </c>
      <c r="C26" s="63"/>
      <c r="D26" s="66"/>
      <c r="E26" s="66"/>
    </row>
    <row r="27" spans="1:5" ht="22.5" customHeight="1" x14ac:dyDescent="0.3">
      <c r="A27" s="39">
        <f t="shared" si="1"/>
        <v>46168</v>
      </c>
      <c r="B27" s="40" t="str">
        <f t="shared" si="0"/>
        <v>MA</v>
      </c>
      <c r="C27" s="51"/>
      <c r="D27" s="52"/>
      <c r="E27" s="52"/>
    </row>
    <row r="28" spans="1:5" ht="22.5" customHeight="1" x14ac:dyDescent="0.3">
      <c r="A28" s="39">
        <f t="shared" si="1"/>
        <v>46169</v>
      </c>
      <c r="B28" s="40" t="str">
        <f t="shared" si="0"/>
        <v>ME</v>
      </c>
      <c r="C28" s="51"/>
      <c r="D28" s="52"/>
      <c r="E28" s="52"/>
    </row>
    <row r="29" spans="1:5" ht="22.5" customHeight="1" x14ac:dyDescent="0.3">
      <c r="A29" s="39">
        <f t="shared" si="1"/>
        <v>46170</v>
      </c>
      <c r="B29" s="40" t="str">
        <f t="shared" si="0"/>
        <v>JE</v>
      </c>
      <c r="C29" s="51"/>
      <c r="D29" s="52"/>
      <c r="E29" s="52"/>
    </row>
    <row r="30" spans="1:5" ht="22.5" customHeight="1" x14ac:dyDescent="0.3">
      <c r="A30" s="39">
        <f t="shared" si="1"/>
        <v>46171</v>
      </c>
      <c r="B30" s="40" t="str">
        <f t="shared" si="0"/>
        <v>VE</v>
      </c>
      <c r="C30" s="51"/>
      <c r="D30" s="52"/>
      <c r="E30" s="52"/>
    </row>
    <row r="31" spans="1:5" ht="22.5" customHeight="1" x14ac:dyDescent="0.3">
      <c r="A31" s="39">
        <f t="shared" si="1"/>
        <v>46172</v>
      </c>
      <c r="B31" s="40" t="str">
        <f t="shared" si="0"/>
        <v>SA</v>
      </c>
      <c r="C31" s="51"/>
      <c r="D31" s="52"/>
      <c r="E31" s="52"/>
    </row>
    <row r="32" spans="1:5" ht="22.5" customHeight="1" x14ac:dyDescent="0.3">
      <c r="A32" s="39">
        <f t="shared" si="1"/>
        <v>46173</v>
      </c>
      <c r="B32" s="41" t="str">
        <f t="shared" si="0"/>
        <v>DI</v>
      </c>
      <c r="C32" s="69"/>
      <c r="D32" s="70"/>
      <c r="E32" s="70"/>
    </row>
    <row r="33" spans="1:5" ht="11.25" customHeight="1" thickBot="1" x14ac:dyDescent="0.35">
      <c r="A33" s="71"/>
      <c r="B33" s="71"/>
      <c r="C33" s="71"/>
      <c r="D33" s="71"/>
      <c r="E33" s="71"/>
    </row>
    <row r="34" spans="1:5" x14ac:dyDescent="0.3">
      <c r="A34" s="52"/>
      <c r="B34" s="105" t="s">
        <v>27</v>
      </c>
      <c r="C34" s="105"/>
      <c r="D34" s="105"/>
      <c r="E34" s="56" t="s">
        <v>4</v>
      </c>
    </row>
    <row r="35" spans="1:5" ht="14.1" customHeight="1" x14ac:dyDescent="0.3">
      <c r="A35" s="52"/>
      <c r="B35" s="105" t="s">
        <v>28</v>
      </c>
      <c r="C35" s="105"/>
      <c r="D35" s="105"/>
      <c r="E35" s="57"/>
    </row>
    <row r="36" spans="1:5" ht="14.1" customHeight="1" x14ac:dyDescent="0.3">
      <c r="A36" s="106"/>
      <c r="B36" s="105" t="s">
        <v>29</v>
      </c>
      <c r="C36" s="105"/>
      <c r="D36" s="105" t="s">
        <v>23</v>
      </c>
      <c r="E36" s="57"/>
    </row>
    <row r="37" spans="1:5" ht="14.1" customHeight="1" x14ac:dyDescent="0.3">
      <c r="A37" s="52"/>
      <c r="B37" s="105" t="s">
        <v>30</v>
      </c>
      <c r="C37" s="105"/>
      <c r="D37" s="105" t="s">
        <v>23</v>
      </c>
      <c r="E37" s="57"/>
    </row>
    <row r="38" spans="1:5" ht="11.25" customHeight="1" x14ac:dyDescent="0.3">
      <c r="A38" s="54"/>
      <c r="B38" s="60"/>
      <c r="C38" s="53"/>
      <c r="D38" s="54"/>
      <c r="E38" s="57"/>
    </row>
    <row r="39" spans="1:5" ht="17.25" thickBot="1" x14ac:dyDescent="0.35">
      <c r="A39" s="54"/>
      <c r="B39" s="60"/>
      <c r="C39" s="53"/>
      <c r="D39" s="54"/>
      <c r="E39" s="58"/>
    </row>
  </sheetData>
  <sheetProtection algorithmName="SHA-512" hashValue="w/p+0wbhGuayhJ7U9zCBKLa+TDTie8e1zAf1pH37yhcW28rh6qYjTrLz8w48f/KWkxRuvl/mX9NuvnUkUT2kdA==" saltValue="I4O38Do9zVu/NBuK7cziwA==" spinCount="100000" sheet="1" objects="1" scenarios="1" formatCells="0" selectLockedCells="1" sort="0" autoFilter="0"/>
  <pageMargins left="0.25" right="0.25" top="0.75" bottom="0.75" header="0.3" footer="0.3"/>
  <pageSetup paperSize="9" orientation="portrait" horizontalDpi="1200" verticalDpi="1200" r:id="rId1"/>
  <headerFooter>
    <oddHeader>&amp;CMois de  &amp;A.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3" id="{68CD29CA-E2E5-4CB0-B1A2-158439CAE897}">
            <xm:f>NOT(OR(WEEKDAY($A2,2)=6, WEEKDAY($A2,2)=7, COUNTIF(INFOS!$A$2:$A$14,$A2)&gt;0))</xm:f>
            <x14:dxf>
              <font>
                <b val="0"/>
                <i val="0"/>
              </font>
              <fill>
                <patternFill>
                  <bgColor rgb="FFFFECC5"/>
                </patternFill>
              </fill>
            </x14:dxf>
          </x14:cfRule>
          <xm:sqref>A2:B32</xm:sqref>
        </x14:conditionalFormatting>
        <x14:conditionalFormatting xmlns:xm="http://schemas.microsoft.com/office/excel/2006/main">
          <x14:cfRule type="expression" priority="164" id="{00000000-000E-0000-0800-000001000000}">
            <xm:f>OR(WEEKDAY($A2,2)=6, WEEKDAY($A2,2)=7, COUNTIF(INFOS!$A$2:$A$14,$A2)&gt;0)</xm:f>
            <x14:dxf>
              <font>
                <b/>
                <i val="0"/>
              </font>
              <fill>
                <patternFill>
                  <bgColor theme="6" tint="0.59996337778862885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A2:E32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081B8-6064-4CCC-B3BD-B9CA45386200}">
  <sheetPr codeName="Feuil10"/>
  <dimension ref="A1:G39"/>
  <sheetViews>
    <sheetView showRowColHeaders="0" view="pageLayout" zoomScale="106" zoomScaleNormal="100" zoomScalePageLayoutView="106" workbookViewId="0">
      <selection activeCell="A36" sqref="A36"/>
    </sheetView>
  </sheetViews>
  <sheetFormatPr baseColWidth="10" defaultColWidth="11" defaultRowHeight="16.5" x14ac:dyDescent="0.3"/>
  <cols>
    <col min="1" max="1" width="6.875" customWidth="1"/>
    <col min="2" max="2" width="3.875" style="7" customWidth="1"/>
    <col min="3" max="3" width="27.875" style="8" customWidth="1"/>
    <col min="4" max="5" width="27.875" customWidth="1"/>
    <col min="6" max="6" width="17.625" customWidth="1"/>
  </cols>
  <sheetData>
    <row r="1" spans="1:7" x14ac:dyDescent="0.3">
      <c r="A1" s="111" t="str">
        <f>TEXT(A2,"mmm")&amp;"."</f>
        <v>juin.</v>
      </c>
      <c r="B1" s="112"/>
      <c r="C1" s="50" t="s">
        <v>0</v>
      </c>
      <c r="D1" s="50" t="s">
        <v>1</v>
      </c>
      <c r="E1" s="50" t="s">
        <v>2</v>
      </c>
    </row>
    <row r="2" spans="1:7" ht="22.5" customHeight="1" x14ac:dyDescent="0.3">
      <c r="A2" s="39">
        <f>EDATE(SEPT!A2,9)</f>
        <v>46174</v>
      </c>
      <c r="B2" s="40" t="str">
        <f>UPPER(LEFT(TEXT(A2,"jjjj"),2))</f>
        <v>LU</v>
      </c>
      <c r="C2" s="51"/>
      <c r="D2" s="52"/>
      <c r="E2" s="52"/>
      <c r="F2" s="5"/>
    </row>
    <row r="3" spans="1:7" ht="22.5" customHeight="1" x14ac:dyDescent="0.3">
      <c r="A3" s="39">
        <f>A2+1</f>
        <v>46175</v>
      </c>
      <c r="B3" s="40" t="str">
        <f t="shared" ref="B3:B31" si="0">UPPER(LEFT(TEXT(A3,"jjjj"),2))</f>
        <v>MA</v>
      </c>
      <c r="C3" s="51"/>
      <c r="D3" s="52"/>
      <c r="E3" s="52"/>
    </row>
    <row r="4" spans="1:7" ht="22.5" customHeight="1" x14ac:dyDescent="0.3">
      <c r="A4" s="39">
        <f t="shared" ref="A4:A31" si="1">A3+1</f>
        <v>46176</v>
      </c>
      <c r="B4" s="40" t="str">
        <f t="shared" si="0"/>
        <v>ME</v>
      </c>
      <c r="C4" s="51"/>
      <c r="D4" s="52"/>
      <c r="E4" s="52"/>
    </row>
    <row r="5" spans="1:7" ht="22.5" customHeight="1" x14ac:dyDescent="0.3">
      <c r="A5" s="39">
        <f t="shared" si="1"/>
        <v>46177</v>
      </c>
      <c r="B5" s="40" t="str">
        <f t="shared" si="0"/>
        <v>JE</v>
      </c>
      <c r="C5" s="51"/>
      <c r="D5" s="52"/>
      <c r="E5" s="52"/>
    </row>
    <row r="6" spans="1:7" ht="22.5" customHeight="1" x14ac:dyDescent="0.3">
      <c r="A6" s="39">
        <f t="shared" si="1"/>
        <v>46178</v>
      </c>
      <c r="B6" s="40" t="str">
        <f t="shared" si="0"/>
        <v>VE</v>
      </c>
      <c r="C6" s="51"/>
      <c r="D6" s="52"/>
      <c r="E6" s="52"/>
    </row>
    <row r="7" spans="1:7" ht="22.5" customHeight="1" x14ac:dyDescent="0.3">
      <c r="A7" s="39">
        <f t="shared" si="1"/>
        <v>46179</v>
      </c>
      <c r="B7" s="40" t="str">
        <f t="shared" si="0"/>
        <v>SA</v>
      </c>
      <c r="C7" s="51"/>
      <c r="D7" s="52"/>
      <c r="E7" s="52"/>
    </row>
    <row r="8" spans="1:7" ht="22.5" customHeight="1" x14ac:dyDescent="0.3">
      <c r="A8" s="39">
        <f t="shared" si="1"/>
        <v>46180</v>
      </c>
      <c r="B8" s="40" t="str">
        <f t="shared" si="0"/>
        <v>DI</v>
      </c>
      <c r="C8" s="51"/>
      <c r="D8" s="52"/>
      <c r="E8" s="52"/>
    </row>
    <row r="9" spans="1:7" ht="22.5" customHeight="1" x14ac:dyDescent="0.3">
      <c r="A9" s="39">
        <f t="shared" si="1"/>
        <v>46181</v>
      </c>
      <c r="B9" s="40" t="str">
        <f t="shared" si="0"/>
        <v>LU</v>
      </c>
      <c r="C9" s="64"/>
      <c r="D9" s="65"/>
      <c r="E9" s="65"/>
    </row>
    <row r="10" spans="1:7" ht="22.5" customHeight="1" x14ac:dyDescent="0.3">
      <c r="A10" s="39">
        <f t="shared" si="1"/>
        <v>46182</v>
      </c>
      <c r="B10" s="40" t="str">
        <f t="shared" si="0"/>
        <v>MA</v>
      </c>
      <c r="C10" s="51"/>
      <c r="D10" s="52"/>
      <c r="E10" s="52"/>
    </row>
    <row r="11" spans="1:7" ht="22.5" customHeight="1" x14ac:dyDescent="0.3">
      <c r="A11" s="39">
        <f t="shared" si="1"/>
        <v>46183</v>
      </c>
      <c r="B11" s="40" t="str">
        <f t="shared" si="0"/>
        <v>ME</v>
      </c>
      <c r="C11" s="51"/>
      <c r="D11" s="52"/>
      <c r="E11" s="52"/>
      <c r="G11" s="6"/>
    </row>
    <row r="12" spans="1:7" ht="22.5" customHeight="1" x14ac:dyDescent="0.3">
      <c r="A12" s="39">
        <f t="shared" si="1"/>
        <v>46184</v>
      </c>
      <c r="B12" s="40" t="str">
        <f t="shared" si="0"/>
        <v>JE</v>
      </c>
      <c r="C12" s="64"/>
      <c r="D12" s="65"/>
      <c r="E12" s="65"/>
    </row>
    <row r="13" spans="1:7" ht="22.5" customHeight="1" x14ac:dyDescent="0.3">
      <c r="A13" s="39">
        <f t="shared" si="1"/>
        <v>46185</v>
      </c>
      <c r="B13" s="40" t="str">
        <f t="shared" si="0"/>
        <v>VE</v>
      </c>
      <c r="C13" s="51"/>
      <c r="D13" s="52"/>
      <c r="E13" s="52"/>
    </row>
    <row r="14" spans="1:7" ht="22.5" customHeight="1" x14ac:dyDescent="0.3">
      <c r="A14" s="39">
        <f t="shared" si="1"/>
        <v>46186</v>
      </c>
      <c r="B14" s="40" t="str">
        <f t="shared" si="0"/>
        <v>SA</v>
      </c>
      <c r="D14" s="52"/>
      <c r="E14" s="52"/>
    </row>
    <row r="15" spans="1:7" ht="22.5" customHeight="1" x14ac:dyDescent="0.3">
      <c r="A15" s="39">
        <f t="shared" si="1"/>
        <v>46187</v>
      </c>
      <c r="B15" s="40" t="str">
        <f t="shared" si="0"/>
        <v>DI</v>
      </c>
      <c r="C15" s="51"/>
      <c r="D15" s="51"/>
      <c r="E15" s="51"/>
    </row>
    <row r="16" spans="1:7" ht="22.5" customHeight="1" x14ac:dyDescent="0.3">
      <c r="A16" s="39">
        <f t="shared" si="1"/>
        <v>46188</v>
      </c>
      <c r="B16" s="40" t="str">
        <f t="shared" si="0"/>
        <v>LU</v>
      </c>
      <c r="C16" s="64"/>
      <c r="D16" s="65"/>
      <c r="E16" s="65"/>
    </row>
    <row r="17" spans="1:5" ht="22.5" customHeight="1" x14ac:dyDescent="0.3">
      <c r="A17" s="39">
        <f t="shared" si="1"/>
        <v>46189</v>
      </c>
      <c r="B17" s="40" t="str">
        <f t="shared" si="0"/>
        <v>MA</v>
      </c>
      <c r="C17" s="51"/>
      <c r="D17" s="52"/>
      <c r="E17" s="52"/>
    </row>
    <row r="18" spans="1:5" ht="22.5" customHeight="1" x14ac:dyDescent="0.3">
      <c r="A18" s="39">
        <f t="shared" si="1"/>
        <v>46190</v>
      </c>
      <c r="B18" s="40" t="str">
        <f t="shared" si="0"/>
        <v>ME</v>
      </c>
      <c r="C18" s="51"/>
      <c r="D18" s="52"/>
      <c r="E18" s="52"/>
    </row>
    <row r="19" spans="1:5" ht="22.5" customHeight="1" x14ac:dyDescent="0.3">
      <c r="A19" s="39">
        <f t="shared" si="1"/>
        <v>46191</v>
      </c>
      <c r="B19" s="40" t="str">
        <f t="shared" si="0"/>
        <v>JE</v>
      </c>
      <c r="C19" s="51"/>
      <c r="D19" s="52"/>
      <c r="E19" s="52"/>
    </row>
    <row r="20" spans="1:5" ht="22.5" customHeight="1" x14ac:dyDescent="0.3">
      <c r="A20" s="39">
        <f t="shared" si="1"/>
        <v>46192</v>
      </c>
      <c r="B20" s="40" t="str">
        <f t="shared" si="0"/>
        <v>VE</v>
      </c>
      <c r="C20" s="51"/>
      <c r="D20" s="52"/>
      <c r="E20" s="52"/>
    </row>
    <row r="21" spans="1:5" ht="22.5" customHeight="1" x14ac:dyDescent="0.3">
      <c r="A21" s="39">
        <f t="shared" si="1"/>
        <v>46193</v>
      </c>
      <c r="B21" s="40" t="str">
        <f t="shared" si="0"/>
        <v>SA</v>
      </c>
      <c r="C21" s="51"/>
      <c r="D21" s="52"/>
      <c r="E21" s="52"/>
    </row>
    <row r="22" spans="1:5" ht="22.5" customHeight="1" x14ac:dyDescent="0.3">
      <c r="A22" s="39">
        <f t="shared" si="1"/>
        <v>46194</v>
      </c>
      <c r="B22" s="40" t="str">
        <f t="shared" si="0"/>
        <v>DI</v>
      </c>
      <c r="C22" s="51"/>
      <c r="D22" s="52"/>
      <c r="E22" s="52"/>
    </row>
    <row r="23" spans="1:5" ht="22.5" customHeight="1" x14ac:dyDescent="0.3">
      <c r="A23" s="39">
        <f t="shared" si="1"/>
        <v>46195</v>
      </c>
      <c r="B23" s="40" t="str">
        <f t="shared" si="0"/>
        <v>LU</v>
      </c>
      <c r="C23" s="51"/>
      <c r="D23" s="52"/>
      <c r="E23" s="52"/>
    </row>
    <row r="24" spans="1:5" ht="22.5" customHeight="1" x14ac:dyDescent="0.3">
      <c r="A24" s="39">
        <f t="shared" si="1"/>
        <v>46196</v>
      </c>
      <c r="B24" s="40" t="str">
        <f t="shared" si="0"/>
        <v>MA</v>
      </c>
      <c r="C24" s="51"/>
      <c r="D24" s="52"/>
      <c r="E24" s="52"/>
    </row>
    <row r="25" spans="1:5" ht="22.5" customHeight="1" x14ac:dyDescent="0.3">
      <c r="A25" s="39">
        <f t="shared" si="1"/>
        <v>46197</v>
      </c>
      <c r="B25" s="40" t="str">
        <f t="shared" si="0"/>
        <v>ME</v>
      </c>
      <c r="C25" s="51"/>
      <c r="D25" s="52"/>
      <c r="E25" s="52"/>
    </row>
    <row r="26" spans="1:5" ht="22.5" customHeight="1" x14ac:dyDescent="0.3">
      <c r="A26" s="39">
        <f t="shared" si="1"/>
        <v>46198</v>
      </c>
      <c r="B26" s="40" t="str">
        <f t="shared" si="0"/>
        <v>JE</v>
      </c>
      <c r="C26" s="64"/>
      <c r="D26" s="65"/>
      <c r="E26" s="65"/>
    </row>
    <row r="27" spans="1:5" ht="22.5" customHeight="1" x14ac:dyDescent="0.3">
      <c r="A27" s="39">
        <f t="shared" si="1"/>
        <v>46199</v>
      </c>
      <c r="B27" s="40" t="str">
        <f t="shared" si="0"/>
        <v>VE</v>
      </c>
      <c r="C27" s="51"/>
      <c r="D27" s="52"/>
      <c r="E27" s="52"/>
    </row>
    <row r="28" spans="1:5" ht="22.5" customHeight="1" x14ac:dyDescent="0.3">
      <c r="A28" s="39">
        <f t="shared" si="1"/>
        <v>46200</v>
      </c>
      <c r="B28" s="40" t="str">
        <f t="shared" si="0"/>
        <v>SA</v>
      </c>
      <c r="C28" s="51"/>
      <c r="D28" s="52"/>
      <c r="E28" s="52"/>
    </row>
    <row r="29" spans="1:5" ht="22.5" customHeight="1" x14ac:dyDescent="0.3">
      <c r="A29" s="39">
        <f t="shared" si="1"/>
        <v>46201</v>
      </c>
      <c r="B29" s="40" t="str">
        <f t="shared" si="0"/>
        <v>DI</v>
      </c>
      <c r="C29" s="51"/>
      <c r="D29" s="52"/>
      <c r="E29" s="52"/>
    </row>
    <row r="30" spans="1:5" ht="22.5" customHeight="1" x14ac:dyDescent="0.3">
      <c r="A30" s="39">
        <f t="shared" si="1"/>
        <v>46202</v>
      </c>
      <c r="B30" s="40" t="str">
        <f t="shared" si="0"/>
        <v>LU</v>
      </c>
      <c r="C30" s="51"/>
      <c r="D30" s="52"/>
      <c r="E30" s="52"/>
    </row>
    <row r="31" spans="1:5" ht="22.5" customHeight="1" x14ac:dyDescent="0.3">
      <c r="A31" s="39">
        <f t="shared" si="1"/>
        <v>46203</v>
      </c>
      <c r="B31" s="40" t="str">
        <f t="shared" si="0"/>
        <v>MA</v>
      </c>
      <c r="C31" s="51"/>
      <c r="D31" s="52"/>
      <c r="E31" s="52"/>
    </row>
    <row r="32" spans="1:5" ht="22.5" customHeight="1" x14ac:dyDescent="0.3">
      <c r="A32" s="71"/>
      <c r="B32" s="71"/>
      <c r="C32" s="71"/>
      <c r="D32" s="71"/>
      <c r="E32" s="71"/>
    </row>
    <row r="33" spans="1:5" ht="22.5" customHeight="1" x14ac:dyDescent="0.3">
      <c r="A33" s="71"/>
      <c r="B33" s="71"/>
      <c r="C33" s="71"/>
      <c r="D33" s="71"/>
      <c r="E33" s="71"/>
    </row>
    <row r="34" spans="1:5" ht="22.5" customHeight="1" x14ac:dyDescent="0.3">
      <c r="A34" s="71"/>
      <c r="B34" s="71"/>
      <c r="C34" s="71"/>
      <c r="D34" s="71"/>
      <c r="E34" s="71"/>
    </row>
    <row r="35" spans="1:5" ht="17.100000000000001" customHeight="1" x14ac:dyDescent="0.3">
      <c r="A35" s="71"/>
      <c r="B35" s="71"/>
      <c r="C35" s="71"/>
      <c r="D35" s="71"/>
      <c r="E35" s="71"/>
    </row>
    <row r="36" spans="1:5" ht="14.1" customHeight="1" x14ac:dyDescent="0.3">
      <c r="A36" s="77"/>
      <c r="B36" s="55" t="s">
        <v>31</v>
      </c>
      <c r="C36" s="59"/>
      <c r="D36" s="59"/>
      <c r="E36" s="59"/>
    </row>
    <row r="37" spans="1:5" ht="14.1" customHeight="1" x14ac:dyDescent="0.3">
      <c r="A37" s="77"/>
      <c r="B37" s="55" t="s">
        <v>32</v>
      </c>
      <c r="C37" s="59"/>
      <c r="D37" s="59"/>
      <c r="E37" s="59"/>
    </row>
    <row r="38" spans="1:5" ht="14.1" customHeight="1" x14ac:dyDescent="0.3">
      <c r="A38" s="77"/>
      <c r="B38" s="59" t="s">
        <v>33</v>
      </c>
      <c r="C38" s="68"/>
      <c r="D38" s="68"/>
      <c r="E38" s="59"/>
    </row>
    <row r="39" spans="1:5" x14ac:dyDescent="0.3">
      <c r="A39" s="54"/>
      <c r="B39" s="60"/>
      <c r="C39" s="53"/>
      <c r="D39" s="54"/>
      <c r="E39" s="54"/>
    </row>
  </sheetData>
  <sheetProtection algorithmName="SHA-512" hashValue="mwxO7Jil4wgXksncxjqephqSP/duI3p+Fa25r03IJToOtsjLpcCAsars3Z7BmvEDHuDWrm1ZysQqC/0H1seLjA==" saltValue="Q3CuhzQ04PYbzaPNlkldUA==" spinCount="100000" sheet="1" objects="1" scenarios="1" formatCells="0" selectLockedCells="1" sort="0" autoFilter="0"/>
  <pageMargins left="0.25" right="0.25" top="0.75" bottom="0.75" header="0.3" footer="0.3"/>
  <pageSetup paperSize="9" orientation="portrait" horizontalDpi="1200" verticalDpi="1200" r:id="rId1"/>
  <headerFooter>
    <oddHeader>&amp;CMois de  &amp;A.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5" id="{919CCD0E-DEBB-4F5B-94D2-D2AA806DE5D5}">
            <xm:f>NOT(OR(WEEKDAY($A2,2)=6, WEEKDAY($A2,2)=7, COUNTIF(INFOS!$A$2:$A$14,$A2)&gt;0))</xm:f>
            <x14:dxf>
              <font>
                <b val="0"/>
                <i val="0"/>
              </font>
              <fill>
                <patternFill>
                  <bgColor rgb="FFFFECC5"/>
                </patternFill>
              </fill>
            </x14:dxf>
          </x14:cfRule>
          <xm:sqref>A2:B31</xm:sqref>
        </x14:conditionalFormatting>
        <x14:conditionalFormatting xmlns:xm="http://schemas.microsoft.com/office/excel/2006/main">
          <x14:cfRule type="expression" priority="166" id="{962280B0-DAC5-4D5E-9EAC-401549685E9A}">
            <xm:f>OR(WEEKDAY($A2,2)=6, WEEKDAY($A2,2)=7, COUNTIF(INFOS!$A$2:$A$14,$A2)&gt;0)</xm:f>
            <x14:dxf>
              <font>
                <b/>
                <i val="0"/>
              </font>
              <fill>
                <patternFill>
                  <bgColor theme="6" tint="0.59996337778862885"/>
                </patternFill>
              </fill>
            </x14:dxf>
          </x14:cfRule>
          <xm:sqref>A2:E31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0C69-0E12-4D5E-B110-D817098AC709}">
  <sheetPr codeName="Feuil13"/>
  <dimension ref="A1:G39"/>
  <sheetViews>
    <sheetView showRowColHeaders="0" view="pageLayout" topLeftCell="A13" zoomScale="106" zoomScaleNormal="100" zoomScalePageLayoutView="106" workbookViewId="0">
      <selection activeCell="A36" sqref="A36"/>
    </sheetView>
  </sheetViews>
  <sheetFormatPr baseColWidth="10" defaultColWidth="11" defaultRowHeight="16.5" x14ac:dyDescent="0.3"/>
  <cols>
    <col min="1" max="1" width="6.875" customWidth="1"/>
    <col min="2" max="2" width="3.875" style="7" customWidth="1"/>
    <col min="3" max="3" width="27.875" style="8" customWidth="1"/>
    <col min="4" max="5" width="27.875" customWidth="1"/>
    <col min="6" max="6" width="17.625" customWidth="1"/>
  </cols>
  <sheetData>
    <row r="1" spans="1:7" x14ac:dyDescent="0.3">
      <c r="A1" s="111" t="str">
        <f>TEXT(A2,"mmm")&amp;"."</f>
        <v>juil.</v>
      </c>
      <c r="B1" s="112"/>
      <c r="C1" s="50" t="s">
        <v>0</v>
      </c>
      <c r="D1" s="50" t="s">
        <v>1</v>
      </c>
      <c r="E1" s="50" t="s">
        <v>2</v>
      </c>
    </row>
    <row r="2" spans="1:7" ht="22.5" customHeight="1" x14ac:dyDescent="0.3">
      <c r="A2" s="39">
        <f>EDATE(SEPT!A2,10)</f>
        <v>46204</v>
      </c>
      <c r="B2" s="40" t="str">
        <f>UPPER(LEFT(TEXT(A2,"jjjj"),2))</f>
        <v>ME</v>
      </c>
      <c r="C2" s="51"/>
      <c r="D2" s="52"/>
      <c r="E2" s="52"/>
      <c r="F2" s="5"/>
    </row>
    <row r="3" spans="1:7" ht="22.5" customHeight="1" x14ac:dyDescent="0.3">
      <c r="A3" s="34">
        <f>A2+1</f>
        <v>46205</v>
      </c>
      <c r="B3" s="40" t="str">
        <f t="shared" ref="B3:B32" si="0">UPPER(LEFT(TEXT(A3,"jjjj"),2))</f>
        <v>JE</v>
      </c>
      <c r="C3" s="51"/>
      <c r="D3" s="52"/>
      <c r="E3" s="52"/>
    </row>
    <row r="4" spans="1:7" ht="22.5" customHeight="1" x14ac:dyDescent="0.3">
      <c r="A4" s="39">
        <f t="shared" ref="A4:A32" si="1">A3+1</f>
        <v>46206</v>
      </c>
      <c r="B4" s="40" t="str">
        <f t="shared" si="0"/>
        <v>VE</v>
      </c>
      <c r="C4" s="51"/>
      <c r="D4" s="52"/>
      <c r="E4" s="52"/>
    </row>
    <row r="5" spans="1:7" ht="22.5" customHeight="1" x14ac:dyDescent="0.3">
      <c r="A5" s="39">
        <f t="shared" si="1"/>
        <v>46207</v>
      </c>
      <c r="B5" s="40" t="str">
        <f t="shared" si="0"/>
        <v>SA</v>
      </c>
      <c r="C5" s="51"/>
      <c r="D5" s="52"/>
      <c r="E5" s="52"/>
    </row>
    <row r="6" spans="1:7" ht="22.5" customHeight="1" x14ac:dyDescent="0.3">
      <c r="A6" s="39">
        <f t="shared" si="1"/>
        <v>46208</v>
      </c>
      <c r="B6" s="40" t="str">
        <f t="shared" si="0"/>
        <v>DI</v>
      </c>
      <c r="C6" s="51"/>
      <c r="D6" s="52"/>
      <c r="E6" s="52"/>
    </row>
    <row r="7" spans="1:7" ht="22.5" customHeight="1" x14ac:dyDescent="0.3">
      <c r="A7" s="39">
        <f t="shared" si="1"/>
        <v>46209</v>
      </c>
      <c r="B7" s="40" t="str">
        <f t="shared" si="0"/>
        <v>LU</v>
      </c>
      <c r="C7" s="50"/>
      <c r="D7" s="61"/>
      <c r="E7" s="61"/>
    </row>
    <row r="8" spans="1:7" ht="22.5" customHeight="1" x14ac:dyDescent="0.3">
      <c r="A8" s="39">
        <f t="shared" si="1"/>
        <v>46210</v>
      </c>
      <c r="B8" s="40" t="str">
        <f t="shared" si="0"/>
        <v>MA</v>
      </c>
      <c r="C8" s="50"/>
      <c r="D8" s="61"/>
      <c r="E8" s="61"/>
    </row>
    <row r="9" spans="1:7" ht="22.5" customHeight="1" x14ac:dyDescent="0.3">
      <c r="A9" s="39">
        <f t="shared" si="1"/>
        <v>46211</v>
      </c>
      <c r="B9" s="40" t="str">
        <f t="shared" si="0"/>
        <v>ME</v>
      </c>
      <c r="C9" s="50"/>
      <c r="D9" s="61"/>
      <c r="E9" s="61"/>
    </row>
    <row r="10" spans="1:7" ht="22.5" customHeight="1" x14ac:dyDescent="0.3">
      <c r="A10" s="39">
        <f t="shared" si="1"/>
        <v>46212</v>
      </c>
      <c r="B10" s="40" t="str">
        <f t="shared" si="0"/>
        <v>JE</v>
      </c>
      <c r="C10" s="50"/>
      <c r="D10" s="61"/>
      <c r="E10" s="61"/>
    </row>
    <row r="11" spans="1:7" ht="22.5" customHeight="1" x14ac:dyDescent="0.3">
      <c r="A11" s="39">
        <f t="shared" si="1"/>
        <v>46213</v>
      </c>
      <c r="B11" s="40" t="str">
        <f t="shared" si="0"/>
        <v>VE</v>
      </c>
      <c r="C11" s="50"/>
      <c r="D11" s="61"/>
      <c r="E11" s="61"/>
      <c r="G11" s="6"/>
    </row>
    <row r="12" spans="1:7" ht="22.5" customHeight="1" x14ac:dyDescent="0.3">
      <c r="A12" s="39">
        <f t="shared" si="1"/>
        <v>46214</v>
      </c>
      <c r="B12" s="40" t="str">
        <f t="shared" si="0"/>
        <v>SA</v>
      </c>
      <c r="C12" s="64"/>
      <c r="D12" s="65"/>
      <c r="E12" s="65"/>
    </row>
    <row r="13" spans="1:7" ht="22.5" customHeight="1" x14ac:dyDescent="0.3">
      <c r="A13" s="39">
        <f t="shared" si="1"/>
        <v>46215</v>
      </c>
      <c r="B13" s="40" t="str">
        <f t="shared" si="0"/>
        <v>DI</v>
      </c>
      <c r="C13" s="51"/>
      <c r="D13" s="51"/>
      <c r="E13" s="51"/>
    </row>
    <row r="14" spans="1:7" ht="22.5" customHeight="1" x14ac:dyDescent="0.3">
      <c r="A14" s="39">
        <f t="shared" si="1"/>
        <v>46216</v>
      </c>
      <c r="B14" s="40" t="str">
        <f t="shared" si="0"/>
        <v>LU</v>
      </c>
      <c r="C14" s="50"/>
      <c r="D14" s="50"/>
      <c r="E14" s="50"/>
    </row>
    <row r="15" spans="1:7" ht="22.5" customHeight="1" x14ac:dyDescent="0.3">
      <c r="A15" s="39">
        <f t="shared" si="1"/>
        <v>46217</v>
      </c>
      <c r="B15" s="113" t="str">
        <f t="shared" si="0"/>
        <v>MA</v>
      </c>
      <c r="C15" s="51"/>
      <c r="D15" s="51"/>
      <c r="E15" s="51"/>
    </row>
    <row r="16" spans="1:7" ht="22.5" customHeight="1" x14ac:dyDescent="0.3">
      <c r="A16" s="39">
        <f t="shared" si="1"/>
        <v>46218</v>
      </c>
      <c r="B16" s="40" t="str">
        <f t="shared" si="0"/>
        <v>ME</v>
      </c>
      <c r="C16" s="50"/>
      <c r="D16" s="61"/>
      <c r="E16" s="61"/>
    </row>
    <row r="17" spans="1:5" ht="22.5" customHeight="1" x14ac:dyDescent="0.3">
      <c r="A17" s="39">
        <f t="shared" si="1"/>
        <v>46219</v>
      </c>
      <c r="B17" s="40" t="str">
        <f t="shared" si="0"/>
        <v>JE</v>
      </c>
      <c r="C17" s="50"/>
      <c r="D17" s="61"/>
      <c r="E17" s="61"/>
    </row>
    <row r="18" spans="1:5" ht="22.5" customHeight="1" x14ac:dyDescent="0.3">
      <c r="A18" s="39">
        <f t="shared" si="1"/>
        <v>46220</v>
      </c>
      <c r="B18" s="40" t="str">
        <f t="shared" si="0"/>
        <v>VE</v>
      </c>
      <c r="C18" s="50"/>
      <c r="D18" s="61"/>
      <c r="E18" s="61"/>
    </row>
    <row r="19" spans="1:5" ht="22.5" customHeight="1" x14ac:dyDescent="0.3">
      <c r="A19" s="39">
        <f t="shared" si="1"/>
        <v>46221</v>
      </c>
      <c r="B19" s="40" t="str">
        <f t="shared" si="0"/>
        <v>SA</v>
      </c>
      <c r="C19" s="51"/>
      <c r="D19" s="52"/>
      <c r="E19" s="52"/>
    </row>
    <row r="20" spans="1:5" ht="22.5" customHeight="1" x14ac:dyDescent="0.3">
      <c r="A20" s="39">
        <f t="shared" si="1"/>
        <v>46222</v>
      </c>
      <c r="B20" s="40" t="str">
        <f t="shared" si="0"/>
        <v>DI</v>
      </c>
      <c r="C20" s="51"/>
      <c r="D20" s="52"/>
      <c r="E20" s="52"/>
    </row>
    <row r="21" spans="1:5" ht="22.5" customHeight="1" x14ac:dyDescent="0.3">
      <c r="A21" s="39">
        <f t="shared" si="1"/>
        <v>46223</v>
      </c>
      <c r="B21" s="40" t="str">
        <f t="shared" si="0"/>
        <v>LU</v>
      </c>
      <c r="C21" s="50"/>
      <c r="D21" s="61"/>
      <c r="E21" s="61"/>
    </row>
    <row r="22" spans="1:5" ht="22.5" customHeight="1" x14ac:dyDescent="0.3">
      <c r="A22" s="39">
        <f t="shared" si="1"/>
        <v>46224</v>
      </c>
      <c r="B22" s="40" t="str">
        <f t="shared" si="0"/>
        <v>MA</v>
      </c>
      <c r="C22" s="50"/>
      <c r="D22" s="61"/>
      <c r="E22" s="61"/>
    </row>
    <row r="23" spans="1:5" ht="22.5" customHeight="1" x14ac:dyDescent="0.3">
      <c r="A23" s="39">
        <f t="shared" si="1"/>
        <v>46225</v>
      </c>
      <c r="B23" s="40" t="str">
        <f t="shared" si="0"/>
        <v>ME</v>
      </c>
      <c r="C23" s="50"/>
      <c r="D23" s="61"/>
      <c r="E23" s="61"/>
    </row>
    <row r="24" spans="1:5" ht="22.5" customHeight="1" x14ac:dyDescent="0.3">
      <c r="A24" s="39">
        <f t="shared" si="1"/>
        <v>46226</v>
      </c>
      <c r="B24" s="40" t="str">
        <f t="shared" si="0"/>
        <v>JE</v>
      </c>
      <c r="C24" s="50"/>
      <c r="D24" s="61"/>
      <c r="E24" s="61"/>
    </row>
    <row r="25" spans="1:5" ht="22.5" customHeight="1" x14ac:dyDescent="0.3">
      <c r="A25" s="39">
        <f t="shared" si="1"/>
        <v>46227</v>
      </c>
      <c r="B25" s="40" t="str">
        <f t="shared" si="0"/>
        <v>VE</v>
      </c>
      <c r="C25" s="50"/>
      <c r="D25" s="61"/>
      <c r="E25" s="61"/>
    </row>
    <row r="26" spans="1:5" ht="22.5" customHeight="1" x14ac:dyDescent="0.3">
      <c r="A26" s="39">
        <f t="shared" si="1"/>
        <v>46228</v>
      </c>
      <c r="B26" s="40" t="str">
        <f t="shared" si="0"/>
        <v>SA</v>
      </c>
      <c r="C26" s="64"/>
      <c r="D26" s="65"/>
      <c r="E26" s="65"/>
    </row>
    <row r="27" spans="1:5" ht="22.5" customHeight="1" x14ac:dyDescent="0.3">
      <c r="A27" s="39">
        <f t="shared" si="1"/>
        <v>46229</v>
      </c>
      <c r="B27" s="40" t="str">
        <f t="shared" si="0"/>
        <v>DI</v>
      </c>
      <c r="C27" s="51"/>
      <c r="D27" s="52"/>
      <c r="E27" s="52"/>
    </row>
    <row r="28" spans="1:5" ht="22.5" customHeight="1" x14ac:dyDescent="0.3">
      <c r="A28" s="39">
        <f t="shared" si="1"/>
        <v>46230</v>
      </c>
      <c r="B28" s="40" t="str">
        <f t="shared" si="0"/>
        <v>LU</v>
      </c>
      <c r="C28" s="50"/>
      <c r="D28" s="61"/>
      <c r="E28" s="61"/>
    </row>
    <row r="29" spans="1:5" ht="22.5" customHeight="1" x14ac:dyDescent="0.3">
      <c r="A29" s="39">
        <f t="shared" si="1"/>
        <v>46231</v>
      </c>
      <c r="B29" s="40" t="str">
        <f t="shared" si="0"/>
        <v>MA</v>
      </c>
      <c r="C29" s="50"/>
      <c r="D29" s="61"/>
      <c r="E29" s="61"/>
    </row>
    <row r="30" spans="1:5" ht="22.5" customHeight="1" x14ac:dyDescent="0.3">
      <c r="A30" s="39">
        <f t="shared" si="1"/>
        <v>46232</v>
      </c>
      <c r="B30" s="40" t="str">
        <f t="shared" si="0"/>
        <v>ME</v>
      </c>
      <c r="C30" s="50"/>
      <c r="D30" s="61"/>
      <c r="E30" s="61"/>
    </row>
    <row r="31" spans="1:5" ht="22.5" customHeight="1" x14ac:dyDescent="0.3">
      <c r="A31" s="39">
        <f t="shared" si="1"/>
        <v>46233</v>
      </c>
      <c r="B31" s="40" t="str">
        <f t="shared" si="0"/>
        <v>JE</v>
      </c>
      <c r="C31" s="50"/>
      <c r="D31" s="61"/>
      <c r="E31" s="61"/>
    </row>
    <row r="32" spans="1:5" ht="22.5" customHeight="1" x14ac:dyDescent="0.3">
      <c r="A32" s="39">
        <f t="shared" si="1"/>
        <v>46234</v>
      </c>
      <c r="B32" s="40" t="str">
        <f t="shared" si="0"/>
        <v>VE</v>
      </c>
      <c r="C32" s="50"/>
      <c r="D32" s="61"/>
      <c r="E32" s="61"/>
    </row>
    <row r="33" spans="1:5" ht="22.5" customHeight="1" x14ac:dyDescent="0.3">
      <c r="A33" s="71"/>
      <c r="B33" s="71"/>
      <c r="C33" s="71"/>
      <c r="D33" s="71"/>
      <c r="E33" s="71"/>
    </row>
    <row r="34" spans="1:5" ht="22.5" customHeight="1" x14ac:dyDescent="0.3">
      <c r="A34" s="71"/>
      <c r="B34" s="71"/>
      <c r="C34" s="71"/>
      <c r="D34" s="71"/>
      <c r="E34" s="71"/>
    </row>
    <row r="35" spans="1:5" ht="17.100000000000001" customHeight="1" x14ac:dyDescent="0.3">
      <c r="A35" s="71"/>
      <c r="B35" s="71"/>
      <c r="C35" s="71"/>
      <c r="D35" s="71"/>
      <c r="E35" s="71"/>
    </row>
    <row r="36" spans="1:5" ht="14.1" customHeight="1" x14ac:dyDescent="0.3">
      <c r="A36" s="77"/>
      <c r="B36" s="55" t="s">
        <v>31</v>
      </c>
      <c r="C36" s="59"/>
      <c r="D36" s="59"/>
      <c r="E36" s="59"/>
    </row>
    <row r="37" spans="1:5" ht="14.1" customHeight="1" x14ac:dyDescent="0.3">
      <c r="A37" s="77"/>
      <c r="B37" s="55" t="s">
        <v>32</v>
      </c>
      <c r="C37" s="59"/>
      <c r="D37" s="59"/>
      <c r="E37" s="59"/>
    </row>
    <row r="38" spans="1:5" ht="14.1" customHeight="1" x14ac:dyDescent="0.3">
      <c r="A38" s="77"/>
      <c r="B38" s="59" t="s">
        <v>33</v>
      </c>
      <c r="C38" s="68"/>
      <c r="D38" s="68"/>
      <c r="E38" s="59"/>
    </row>
    <row r="39" spans="1:5" x14ac:dyDescent="0.3">
      <c r="A39" s="54"/>
      <c r="B39" s="60"/>
      <c r="C39" s="53"/>
      <c r="D39" s="54"/>
      <c r="E39" s="54"/>
    </row>
  </sheetData>
  <sheetProtection algorithmName="SHA-512" hashValue="1SDB0Jm5qwoovfSboIMKoEoNIo1LQoFUkZaKiIlKVWMHfW/Pp9KDHtT9ONuU/T7UijOLv9M49MVSXeAlAAKulw==" saltValue="i/yCVVj+53Xct0wIbzAWAQ==" spinCount="100000" sheet="1" objects="1" scenarios="1" formatCells="0" selectLockedCells="1" sort="0" autoFilter="0"/>
  <pageMargins left="0.25" right="0.25" top="0.75" bottom="0.75" header="0.3" footer="0.3"/>
  <pageSetup paperSize="9" orientation="portrait" horizontalDpi="1200" verticalDpi="1200" r:id="rId1"/>
  <headerFooter>
    <oddHeader>&amp;CMois de  &amp;A.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8" id="{24B87CE3-2D86-42EF-9888-A3BF7EC020BD}">
            <xm:f>NOT(OR(WEEKDAY($A2,2)=6, WEEKDAY($A2,2)=7, COUNTIF(INFOS!$A$2:$A$14,$A2)&gt;0))</xm:f>
            <x14:dxf>
              <font>
                <b val="0"/>
                <i val="0"/>
              </font>
              <fill>
                <patternFill>
                  <bgColor rgb="FFFFECC5"/>
                </patternFill>
              </fill>
            </x14:dxf>
          </x14:cfRule>
          <xm:sqref>A2:B32</xm:sqref>
        </x14:conditionalFormatting>
        <x14:conditionalFormatting xmlns:xm="http://schemas.microsoft.com/office/excel/2006/main">
          <x14:cfRule type="expression" priority="1" stopIfTrue="1" id="{390FD8C2-AC9F-4A19-9AE9-5B3B66AFEEF2}">
            <xm:f>OR(WEEKDAY($A2,2)=6, WEEKDAY($A2,2)=7, COUNTIF(INFOS!$A$2:$A$15,$A2)&gt;0)</xm:f>
            <x14:dxf>
              <font>
                <b/>
                <i val="0"/>
              </font>
              <fill>
                <patternFill>
                  <bgColor theme="6" tint="0.59996337778862885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A2:E32</xm:sqref>
        </x14:conditionalFormatting>
        <x14:conditionalFormatting xmlns:xm="http://schemas.microsoft.com/office/excel/2006/main">
          <x14:cfRule type="expression" priority="169" id="{F52EF11A-1F13-468C-BC3B-1B5A45C41B93}">
            <xm:f>SUMPRODUCT(($A2&gt;=INFOS!$M$2:$M$7)*($A2&lt;INFOS!$N$2:$N$7))&gt;0</xm:f>
            <x14:dxf>
              <fill>
                <patternFill>
                  <bgColor rgb="FFFFECC5"/>
                </patternFill>
              </fill>
            </x14:dxf>
          </x14:cfRule>
          <xm:sqref>C2:E32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55ACC-8053-468A-BC06-69B57D25F027}">
  <sheetPr codeName="Feuil11"/>
  <dimension ref="B1:N56"/>
  <sheetViews>
    <sheetView showRowColHeaders="0" workbookViewId="0">
      <selection activeCell="E26" sqref="E26"/>
    </sheetView>
  </sheetViews>
  <sheetFormatPr baseColWidth="10" defaultRowHeight="16.5" x14ac:dyDescent="0.3"/>
  <cols>
    <col min="2" max="2" width="54.75" bestFit="1" customWidth="1"/>
    <col min="6" max="6" width="6.625" bestFit="1" customWidth="1"/>
    <col min="8" max="8" width="6.625" bestFit="1" customWidth="1"/>
    <col min="9" max="9" width="5.875" bestFit="1" customWidth="1"/>
    <col min="11" max="11" width="6.875" bestFit="1" customWidth="1"/>
    <col min="14" max="14" width="6.875" bestFit="1" customWidth="1"/>
  </cols>
  <sheetData>
    <row r="1" spans="2:14" x14ac:dyDescent="0.3">
      <c r="B1" s="10" t="s">
        <v>34</v>
      </c>
    </row>
    <row r="2" spans="2:14" x14ac:dyDescent="0.3">
      <c r="B2" s="11" t="s">
        <v>3</v>
      </c>
    </row>
    <row r="3" spans="2:14" x14ac:dyDescent="0.3">
      <c r="B3" s="11" t="s">
        <v>5</v>
      </c>
    </row>
    <row r="4" spans="2:14" x14ac:dyDescent="0.3">
      <c r="B4" s="11" t="s">
        <v>35</v>
      </c>
    </row>
    <row r="5" spans="2:14" x14ac:dyDescent="0.3">
      <c r="B5" s="11" t="s">
        <v>6</v>
      </c>
      <c r="F5" t="s">
        <v>36</v>
      </c>
      <c r="H5" t="s">
        <v>37</v>
      </c>
      <c r="K5" t="s">
        <v>38</v>
      </c>
      <c r="N5" t="s">
        <v>39</v>
      </c>
    </row>
    <row r="6" spans="2:14" x14ac:dyDescent="0.3">
      <c r="B6" s="11" t="s">
        <v>7</v>
      </c>
    </row>
    <row r="7" spans="2:14" x14ac:dyDescent="0.3">
      <c r="B7" s="12" t="s">
        <v>40</v>
      </c>
    </row>
    <row r="8" spans="2:14" x14ac:dyDescent="0.3">
      <c r="B8" s="13" t="s">
        <v>8</v>
      </c>
    </row>
    <row r="9" spans="2:14" x14ac:dyDescent="0.3">
      <c r="B9" s="13" t="s">
        <v>9</v>
      </c>
    </row>
    <row r="10" spans="2:14" x14ac:dyDescent="0.3">
      <c r="B10" s="13" t="s">
        <v>41</v>
      </c>
    </row>
    <row r="11" spans="2:14" x14ac:dyDescent="0.3">
      <c r="B11" s="13" t="s">
        <v>10</v>
      </c>
    </row>
    <row r="12" spans="2:14" x14ac:dyDescent="0.3">
      <c r="B12" s="13" t="s">
        <v>11</v>
      </c>
    </row>
    <row r="13" spans="2:14" x14ac:dyDescent="0.3">
      <c r="B13" s="14" t="s">
        <v>42</v>
      </c>
      <c r="F13" s="6" t="s">
        <v>43</v>
      </c>
      <c r="H13" t="s">
        <v>44</v>
      </c>
      <c r="K13" t="s">
        <v>45</v>
      </c>
      <c r="N13" t="s">
        <v>46</v>
      </c>
    </row>
    <row r="14" spans="2:14" x14ac:dyDescent="0.3">
      <c r="B14" s="15" t="s">
        <v>12</v>
      </c>
    </row>
    <row r="15" spans="2:14" x14ac:dyDescent="0.3">
      <c r="B15" s="15" t="s">
        <v>13</v>
      </c>
    </row>
    <row r="16" spans="2:14" x14ac:dyDescent="0.3">
      <c r="B16" s="15" t="s">
        <v>47</v>
      </c>
    </row>
    <row r="17" spans="2:14" x14ac:dyDescent="0.3">
      <c r="B17" s="16" t="s">
        <v>48</v>
      </c>
    </row>
    <row r="18" spans="2:14" x14ac:dyDescent="0.3">
      <c r="B18" s="17" t="s">
        <v>14</v>
      </c>
    </row>
    <row r="19" spans="2:14" x14ac:dyDescent="0.3">
      <c r="B19" s="17" t="s">
        <v>15</v>
      </c>
    </row>
    <row r="20" spans="2:14" x14ac:dyDescent="0.3">
      <c r="B20" s="17" t="s">
        <v>49</v>
      </c>
    </row>
    <row r="21" spans="2:14" x14ac:dyDescent="0.3">
      <c r="B21" s="17" t="s">
        <v>16</v>
      </c>
    </row>
    <row r="22" spans="2:14" x14ac:dyDescent="0.3">
      <c r="B22" s="17" t="s">
        <v>17</v>
      </c>
      <c r="F22" t="s">
        <v>50</v>
      </c>
      <c r="H22" t="s">
        <v>51</v>
      </c>
      <c r="K22" t="s">
        <v>52</v>
      </c>
      <c r="N22" t="s">
        <v>53</v>
      </c>
    </row>
    <row r="23" spans="2:14" x14ac:dyDescent="0.3">
      <c r="B23" s="18" t="s">
        <v>54</v>
      </c>
    </row>
    <row r="24" spans="2:14" x14ac:dyDescent="0.3">
      <c r="B24" s="19" t="s">
        <v>18</v>
      </c>
    </row>
    <row r="25" spans="2:14" x14ac:dyDescent="0.3">
      <c r="B25" s="20" t="s">
        <v>55</v>
      </c>
    </row>
    <row r="26" spans="2:14" x14ac:dyDescent="0.3">
      <c r="B26" s="21" t="s">
        <v>56</v>
      </c>
    </row>
    <row r="27" spans="2:14" x14ac:dyDescent="0.3">
      <c r="B27" s="22" t="s">
        <v>57</v>
      </c>
    </row>
    <row r="28" spans="2:14" x14ac:dyDescent="0.3">
      <c r="B28" s="23" t="s">
        <v>58</v>
      </c>
    </row>
    <row r="29" spans="2:14" x14ac:dyDescent="0.3">
      <c r="B29" s="23" t="s">
        <v>59</v>
      </c>
    </row>
    <row r="30" spans="2:14" x14ac:dyDescent="0.3">
      <c r="B30" s="23" t="s">
        <v>21</v>
      </c>
    </row>
    <row r="31" spans="2:14" x14ac:dyDescent="0.3">
      <c r="B31" s="23" t="s">
        <v>60</v>
      </c>
    </row>
    <row r="32" spans="2:14" x14ac:dyDescent="0.3">
      <c r="B32" s="23" t="s">
        <v>61</v>
      </c>
    </row>
    <row r="33" spans="2:2" x14ac:dyDescent="0.3">
      <c r="B33" s="23" t="s">
        <v>62</v>
      </c>
    </row>
    <row r="34" spans="2:2" x14ac:dyDescent="0.3">
      <c r="B34" s="23" t="s">
        <v>11</v>
      </c>
    </row>
    <row r="35" spans="2:2" x14ac:dyDescent="0.3">
      <c r="B35" s="23" t="s">
        <v>63</v>
      </c>
    </row>
    <row r="36" spans="2:2" x14ac:dyDescent="0.3">
      <c r="B36" s="23" t="s">
        <v>64</v>
      </c>
    </row>
    <row r="37" spans="2:2" x14ac:dyDescent="0.3">
      <c r="B37" s="24" t="s">
        <v>65</v>
      </c>
    </row>
    <row r="38" spans="2:2" x14ac:dyDescent="0.3">
      <c r="B38" s="25" t="s">
        <v>24</v>
      </c>
    </row>
    <row r="39" spans="2:2" x14ac:dyDescent="0.3">
      <c r="B39" s="25" t="s">
        <v>66</v>
      </c>
    </row>
    <row r="40" spans="2:2" x14ac:dyDescent="0.3">
      <c r="B40" s="25" t="s">
        <v>25</v>
      </c>
    </row>
    <row r="41" spans="2:2" x14ac:dyDescent="0.3">
      <c r="B41" s="25" t="s">
        <v>26</v>
      </c>
    </row>
    <row r="42" spans="2:2" x14ac:dyDescent="0.3">
      <c r="B42" s="26" t="s">
        <v>67</v>
      </c>
    </row>
    <row r="43" spans="2:2" x14ac:dyDescent="0.3">
      <c r="B43" s="27" t="s">
        <v>27</v>
      </c>
    </row>
    <row r="44" spans="2:2" x14ac:dyDescent="0.3">
      <c r="B44" s="27" t="s">
        <v>68</v>
      </c>
    </row>
    <row r="45" spans="2:2" x14ac:dyDescent="0.3">
      <c r="B45" s="27" t="s">
        <v>28</v>
      </c>
    </row>
    <row r="46" spans="2:2" x14ac:dyDescent="0.3">
      <c r="B46" s="27" t="s">
        <v>29</v>
      </c>
    </row>
    <row r="47" spans="2:2" x14ac:dyDescent="0.3">
      <c r="B47" s="27" t="s">
        <v>30</v>
      </c>
    </row>
    <row r="48" spans="2:2" x14ac:dyDescent="0.3">
      <c r="B48" s="28" t="s">
        <v>69</v>
      </c>
    </row>
    <row r="49" spans="2:2" x14ac:dyDescent="0.3">
      <c r="B49" s="29" t="s">
        <v>31</v>
      </c>
    </row>
    <row r="50" spans="2:2" x14ac:dyDescent="0.3">
      <c r="B50" s="29" t="s">
        <v>32</v>
      </c>
    </row>
    <row r="51" spans="2:2" x14ac:dyDescent="0.3">
      <c r="B51" s="29" t="s">
        <v>33</v>
      </c>
    </row>
    <row r="52" spans="2:2" x14ac:dyDescent="0.3">
      <c r="B52" s="30" t="s">
        <v>70</v>
      </c>
    </row>
    <row r="53" spans="2:2" x14ac:dyDescent="0.3">
      <c r="B53" s="31" t="s">
        <v>71</v>
      </c>
    </row>
    <row r="54" spans="2:2" x14ac:dyDescent="0.3">
      <c r="B54" s="32" t="s">
        <v>72</v>
      </c>
    </row>
    <row r="55" spans="2:2" x14ac:dyDescent="0.3">
      <c r="B55" s="33" t="s">
        <v>73</v>
      </c>
    </row>
    <row r="56" spans="2:2" x14ac:dyDescent="0.3">
      <c r="B56" s="33" t="s">
        <v>74</v>
      </c>
    </row>
  </sheetData>
  <sheetProtection formatCells="0" sort="0" autoFilter="0"/>
  <pageMargins left="0.25" right="0.25" top="0.75" bottom="0.75" header="0.3" footer="0.3"/>
  <pageSetup paperSize="9" orientation="portrait" r:id="rId1"/>
  <headerFooter>
    <oddHeader>&amp;C&amp;F</oddHeader>
    <oddFooter>&amp;CAnnée scolaire 2025-2026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CA55-0F56-4B01-BF43-85A289E19968}">
  <sheetPr codeName="Feuil1"/>
  <dimension ref="A1:G39"/>
  <sheetViews>
    <sheetView showRowColHeaders="0" view="pageLayout" zoomScale="106" zoomScaleNormal="100" zoomScalePageLayoutView="106" workbookViewId="0">
      <selection activeCell="A36" sqref="A36"/>
    </sheetView>
  </sheetViews>
  <sheetFormatPr baseColWidth="10" defaultColWidth="11" defaultRowHeight="16.5" x14ac:dyDescent="0.3"/>
  <cols>
    <col min="1" max="1" width="6.875" customWidth="1"/>
    <col min="2" max="2" width="3.875" style="7" customWidth="1"/>
    <col min="3" max="3" width="27.875" style="8" customWidth="1"/>
    <col min="4" max="5" width="27.875" customWidth="1"/>
    <col min="6" max="6" width="17.625" customWidth="1"/>
  </cols>
  <sheetData>
    <row r="1" spans="1:7" x14ac:dyDescent="0.3">
      <c r="A1" s="1" t="str">
        <f>TEXT(A2,"mmm")&amp;"."</f>
        <v>sept.</v>
      </c>
      <c r="B1" s="2"/>
      <c r="C1" s="50" t="s">
        <v>0</v>
      </c>
      <c r="D1" s="50" t="s">
        <v>1</v>
      </c>
      <c r="E1" s="50" t="s">
        <v>2</v>
      </c>
    </row>
    <row r="2" spans="1:7" ht="22.5" customHeight="1" x14ac:dyDescent="0.3">
      <c r="A2" s="3">
        <f>DATE(INFOS!G9,9,1)</f>
        <v>45901</v>
      </c>
      <c r="B2" s="4" t="str">
        <f>UPPER(LEFT(TEXT(A2,"jjjj"),2))</f>
        <v>LU</v>
      </c>
      <c r="C2" s="51"/>
      <c r="D2" s="52"/>
      <c r="E2" s="52"/>
      <c r="F2" s="5"/>
    </row>
    <row r="3" spans="1:7" ht="22.5" customHeight="1" x14ac:dyDescent="0.3">
      <c r="A3" s="34">
        <f>A2+1</f>
        <v>45902</v>
      </c>
      <c r="B3" s="35" t="str">
        <f t="shared" ref="B3:B31" si="0">UPPER(LEFT(TEXT(A3,"jjjj"),2))</f>
        <v>MA</v>
      </c>
      <c r="C3" s="51"/>
      <c r="D3" s="52"/>
      <c r="E3" s="52"/>
    </row>
    <row r="4" spans="1:7" ht="22.5" customHeight="1" x14ac:dyDescent="0.3">
      <c r="A4" s="34">
        <f>A3+1</f>
        <v>45903</v>
      </c>
      <c r="B4" s="35" t="str">
        <f t="shared" si="0"/>
        <v>ME</v>
      </c>
      <c r="C4" s="51"/>
      <c r="D4" s="52"/>
      <c r="E4" s="52"/>
    </row>
    <row r="5" spans="1:7" ht="22.5" customHeight="1" x14ac:dyDescent="0.3">
      <c r="A5" s="34">
        <f t="shared" ref="A5:A31" si="1">A4+1</f>
        <v>45904</v>
      </c>
      <c r="B5" s="35" t="str">
        <f t="shared" si="0"/>
        <v>JE</v>
      </c>
      <c r="C5" s="51"/>
      <c r="D5" s="52"/>
      <c r="E5" s="52"/>
    </row>
    <row r="6" spans="1:7" ht="22.5" customHeight="1" x14ac:dyDescent="0.3">
      <c r="A6" s="34">
        <f t="shared" si="1"/>
        <v>45905</v>
      </c>
      <c r="B6" s="35" t="str">
        <f t="shared" si="0"/>
        <v>VE</v>
      </c>
      <c r="C6" s="51"/>
      <c r="D6" s="52"/>
      <c r="E6" s="52"/>
    </row>
    <row r="7" spans="1:7" ht="22.5" customHeight="1" x14ac:dyDescent="0.3">
      <c r="A7" s="34">
        <f t="shared" si="1"/>
        <v>45906</v>
      </c>
      <c r="B7" s="36" t="str">
        <f t="shared" si="0"/>
        <v>SA</v>
      </c>
      <c r="C7" s="51"/>
      <c r="D7" s="52"/>
      <c r="E7" s="52"/>
    </row>
    <row r="8" spans="1:7" ht="22.5" customHeight="1" x14ac:dyDescent="0.3">
      <c r="A8" s="34">
        <f t="shared" si="1"/>
        <v>45907</v>
      </c>
      <c r="B8" s="36" t="str">
        <f t="shared" si="0"/>
        <v>DI</v>
      </c>
      <c r="C8" s="51"/>
      <c r="D8" s="52"/>
      <c r="E8" s="52"/>
    </row>
    <row r="9" spans="1:7" ht="22.5" customHeight="1" x14ac:dyDescent="0.3">
      <c r="A9" s="34">
        <f t="shared" si="1"/>
        <v>45908</v>
      </c>
      <c r="B9" s="35" t="str">
        <f t="shared" si="0"/>
        <v>LU</v>
      </c>
      <c r="C9" s="51"/>
      <c r="D9" s="52"/>
      <c r="E9" s="52"/>
    </row>
    <row r="10" spans="1:7" ht="22.5" customHeight="1" x14ac:dyDescent="0.3">
      <c r="A10" s="34">
        <f t="shared" si="1"/>
        <v>45909</v>
      </c>
      <c r="B10" s="35" t="str">
        <f t="shared" si="0"/>
        <v>MA</v>
      </c>
      <c r="C10" s="51"/>
      <c r="D10" s="52"/>
      <c r="E10" s="52"/>
    </row>
    <row r="11" spans="1:7" ht="22.5" customHeight="1" x14ac:dyDescent="0.3">
      <c r="A11" s="34">
        <f t="shared" si="1"/>
        <v>45910</v>
      </c>
      <c r="B11" s="35" t="str">
        <f t="shared" si="0"/>
        <v>ME</v>
      </c>
      <c r="C11" s="51"/>
      <c r="D11" s="52"/>
      <c r="E11" s="52"/>
      <c r="G11" s="6"/>
    </row>
    <row r="12" spans="1:7" ht="22.5" customHeight="1" x14ac:dyDescent="0.3">
      <c r="A12" s="34">
        <f t="shared" si="1"/>
        <v>45911</v>
      </c>
      <c r="B12" s="35" t="str">
        <f t="shared" si="0"/>
        <v>JE</v>
      </c>
      <c r="C12" s="51"/>
      <c r="D12" s="52"/>
      <c r="E12" s="52"/>
    </row>
    <row r="13" spans="1:7" ht="22.5" customHeight="1" x14ac:dyDescent="0.3">
      <c r="A13" s="34">
        <f t="shared" si="1"/>
        <v>45912</v>
      </c>
      <c r="B13" s="35" t="str">
        <f t="shared" si="0"/>
        <v>VE</v>
      </c>
      <c r="C13" s="51"/>
      <c r="D13" s="52"/>
      <c r="E13" s="52"/>
    </row>
    <row r="14" spans="1:7" ht="22.5" customHeight="1" x14ac:dyDescent="0.3">
      <c r="A14" s="34">
        <f t="shared" si="1"/>
        <v>45913</v>
      </c>
      <c r="B14" s="36" t="str">
        <f t="shared" si="0"/>
        <v>SA</v>
      </c>
      <c r="C14" s="51"/>
      <c r="D14" s="52"/>
      <c r="E14" s="52"/>
    </row>
    <row r="15" spans="1:7" ht="22.5" customHeight="1" x14ac:dyDescent="0.3">
      <c r="A15" s="34">
        <f t="shared" si="1"/>
        <v>45914</v>
      </c>
      <c r="B15" s="36" t="str">
        <f t="shared" si="0"/>
        <v>DI</v>
      </c>
      <c r="C15" s="51"/>
      <c r="D15" s="52"/>
      <c r="E15" s="52"/>
    </row>
    <row r="16" spans="1:7" ht="22.5" customHeight="1" x14ac:dyDescent="0.3">
      <c r="A16" s="34">
        <f t="shared" si="1"/>
        <v>45915</v>
      </c>
      <c r="B16" s="35" t="str">
        <f t="shared" si="0"/>
        <v>LU</v>
      </c>
      <c r="C16" s="51"/>
      <c r="D16" s="52"/>
      <c r="E16" s="52"/>
    </row>
    <row r="17" spans="1:5" ht="22.5" customHeight="1" x14ac:dyDescent="0.3">
      <c r="A17" s="34">
        <f t="shared" si="1"/>
        <v>45916</v>
      </c>
      <c r="B17" s="35" t="str">
        <f t="shared" si="0"/>
        <v>MA</v>
      </c>
      <c r="C17" s="51"/>
      <c r="D17" s="52"/>
      <c r="E17" s="52"/>
    </row>
    <row r="18" spans="1:5" ht="22.5" customHeight="1" x14ac:dyDescent="0.3">
      <c r="A18" s="34">
        <f t="shared" si="1"/>
        <v>45917</v>
      </c>
      <c r="B18" s="35" t="str">
        <f t="shared" si="0"/>
        <v>ME</v>
      </c>
      <c r="C18" s="51"/>
      <c r="D18" s="52"/>
      <c r="E18" s="52"/>
    </row>
    <row r="19" spans="1:5" ht="22.5" customHeight="1" x14ac:dyDescent="0.3">
      <c r="A19" s="34">
        <f t="shared" si="1"/>
        <v>45918</v>
      </c>
      <c r="B19" s="35" t="str">
        <f t="shared" si="0"/>
        <v>JE</v>
      </c>
      <c r="C19" s="51"/>
      <c r="D19" s="52"/>
      <c r="E19" s="52"/>
    </row>
    <row r="20" spans="1:5" ht="22.5" customHeight="1" x14ac:dyDescent="0.3">
      <c r="A20" s="34">
        <f t="shared" si="1"/>
        <v>45919</v>
      </c>
      <c r="B20" s="35" t="str">
        <f t="shared" si="0"/>
        <v>VE</v>
      </c>
      <c r="C20" s="51"/>
      <c r="D20" s="52"/>
      <c r="E20" s="52"/>
    </row>
    <row r="21" spans="1:5" ht="22.5" customHeight="1" x14ac:dyDescent="0.3">
      <c r="A21" s="34">
        <f t="shared" si="1"/>
        <v>45920</v>
      </c>
      <c r="B21" s="36" t="str">
        <f t="shared" si="0"/>
        <v>SA</v>
      </c>
      <c r="C21" s="51"/>
      <c r="D21" s="52"/>
      <c r="E21" s="52"/>
    </row>
    <row r="22" spans="1:5" ht="22.5" customHeight="1" x14ac:dyDescent="0.3">
      <c r="A22" s="34">
        <f t="shared" si="1"/>
        <v>45921</v>
      </c>
      <c r="B22" s="36" t="str">
        <f t="shared" si="0"/>
        <v>DI</v>
      </c>
      <c r="C22" s="51"/>
      <c r="D22" s="52"/>
      <c r="E22" s="52"/>
    </row>
    <row r="23" spans="1:5" ht="22.5" customHeight="1" x14ac:dyDescent="0.3">
      <c r="A23" s="34">
        <f t="shared" si="1"/>
        <v>45922</v>
      </c>
      <c r="B23" s="35" t="str">
        <f t="shared" si="0"/>
        <v>LU</v>
      </c>
      <c r="C23" s="51"/>
      <c r="D23" s="52"/>
      <c r="E23" s="52"/>
    </row>
    <row r="24" spans="1:5" ht="22.5" customHeight="1" x14ac:dyDescent="0.3">
      <c r="A24" s="34">
        <f t="shared" si="1"/>
        <v>45923</v>
      </c>
      <c r="B24" s="35" t="str">
        <f t="shared" si="0"/>
        <v>MA</v>
      </c>
      <c r="C24" s="51"/>
      <c r="D24" s="52"/>
      <c r="E24" s="52"/>
    </row>
    <row r="25" spans="1:5" ht="22.5" customHeight="1" x14ac:dyDescent="0.3">
      <c r="A25" s="34">
        <f t="shared" si="1"/>
        <v>45924</v>
      </c>
      <c r="B25" s="35" t="str">
        <f t="shared" si="0"/>
        <v>ME</v>
      </c>
      <c r="C25" s="51"/>
      <c r="D25" s="52"/>
      <c r="E25" s="52"/>
    </row>
    <row r="26" spans="1:5" ht="22.5" customHeight="1" x14ac:dyDescent="0.3">
      <c r="A26" s="34">
        <f t="shared" si="1"/>
        <v>45925</v>
      </c>
      <c r="B26" s="35" t="str">
        <f t="shared" si="0"/>
        <v>JE</v>
      </c>
      <c r="C26" s="51"/>
      <c r="D26" s="52"/>
      <c r="E26" s="52"/>
    </row>
    <row r="27" spans="1:5" ht="22.5" customHeight="1" x14ac:dyDescent="0.3">
      <c r="A27" s="34">
        <f t="shared" si="1"/>
        <v>45926</v>
      </c>
      <c r="B27" s="35" t="str">
        <f t="shared" si="0"/>
        <v>VE</v>
      </c>
      <c r="C27" s="51"/>
      <c r="D27" s="52"/>
      <c r="E27" s="52"/>
    </row>
    <row r="28" spans="1:5" ht="22.5" customHeight="1" x14ac:dyDescent="0.3">
      <c r="A28" s="34">
        <f t="shared" si="1"/>
        <v>45927</v>
      </c>
      <c r="B28" s="36" t="str">
        <f t="shared" si="0"/>
        <v>SA</v>
      </c>
      <c r="C28" s="51"/>
      <c r="D28" s="52"/>
      <c r="E28" s="52"/>
    </row>
    <row r="29" spans="1:5" ht="22.5" customHeight="1" x14ac:dyDescent="0.3">
      <c r="A29" s="34">
        <f t="shared" si="1"/>
        <v>45928</v>
      </c>
      <c r="B29" s="36" t="str">
        <f t="shared" si="0"/>
        <v>DI</v>
      </c>
      <c r="C29" s="51"/>
      <c r="D29" s="52"/>
      <c r="E29" s="52"/>
    </row>
    <row r="30" spans="1:5" ht="22.5" customHeight="1" x14ac:dyDescent="0.3">
      <c r="A30" s="34">
        <f t="shared" si="1"/>
        <v>45929</v>
      </c>
      <c r="B30" s="35" t="str">
        <f t="shared" si="0"/>
        <v>LU</v>
      </c>
      <c r="C30" s="51"/>
      <c r="D30" s="52"/>
      <c r="E30" s="52"/>
    </row>
    <row r="31" spans="1:5" ht="22.5" customHeight="1" x14ac:dyDescent="0.3">
      <c r="A31" s="34">
        <f t="shared" si="1"/>
        <v>45930</v>
      </c>
      <c r="B31" s="35" t="str">
        <f t="shared" si="0"/>
        <v>MA</v>
      </c>
      <c r="C31" s="51"/>
      <c r="D31" s="52"/>
      <c r="E31" s="52"/>
    </row>
    <row r="32" spans="1:5" ht="11.25" customHeight="1" thickBot="1" x14ac:dyDescent="0.35">
      <c r="A32" s="37"/>
      <c r="B32" s="38"/>
      <c r="C32" s="53"/>
      <c r="D32" s="54"/>
      <c r="E32" s="54"/>
    </row>
    <row r="33" spans="1:5" x14ac:dyDescent="0.3">
      <c r="A33" s="52"/>
      <c r="B33" s="59" t="s">
        <v>3</v>
      </c>
      <c r="C33" s="55"/>
      <c r="D33" s="55"/>
      <c r="E33" s="56" t="s">
        <v>4</v>
      </c>
    </row>
    <row r="34" spans="1:5" x14ac:dyDescent="0.3">
      <c r="A34" s="52"/>
      <c r="B34" s="59" t="s">
        <v>5</v>
      </c>
      <c r="C34" s="55"/>
      <c r="D34" s="55"/>
      <c r="E34" s="57"/>
    </row>
    <row r="35" spans="1:5" ht="14.1" customHeight="1" x14ac:dyDescent="0.3">
      <c r="A35" s="52"/>
      <c r="B35" s="59" t="s">
        <v>6</v>
      </c>
      <c r="C35" s="55"/>
      <c r="D35" s="55"/>
      <c r="E35" s="57"/>
    </row>
    <row r="36" spans="1:5" ht="14.1" customHeight="1" x14ac:dyDescent="0.3">
      <c r="A36" s="52"/>
      <c r="B36" s="59" t="s">
        <v>7</v>
      </c>
      <c r="C36" s="55"/>
      <c r="D36" s="55"/>
      <c r="E36" s="57"/>
    </row>
    <row r="37" spans="1:5" ht="14.1" customHeight="1" x14ac:dyDescent="0.3">
      <c r="A37" s="54"/>
      <c r="B37" s="60"/>
      <c r="C37" s="53"/>
      <c r="D37" s="54"/>
      <c r="E37" s="57"/>
    </row>
    <row r="38" spans="1:5" x14ac:dyDescent="0.3">
      <c r="A38" s="54"/>
      <c r="B38" s="60"/>
      <c r="C38" s="53"/>
      <c r="D38" s="54"/>
      <c r="E38" s="57"/>
    </row>
    <row r="39" spans="1:5" ht="17.25" thickBot="1" x14ac:dyDescent="0.35">
      <c r="A39" s="54"/>
      <c r="B39" s="60"/>
      <c r="C39" s="53"/>
      <c r="D39" s="54"/>
      <c r="E39" s="58"/>
    </row>
  </sheetData>
  <sheetProtection algorithmName="SHA-512" hashValue="WzH+BYp3ZtoDcGJjtGWXNkjU1Fl/D9uqbi9+ORKQPcsSvPaje1Zj7k23CWZnEep5kaujZV+UFVj0xgISRJNV0w==" saltValue="EZymfca8iaZEqWEIn7VX7Q==" spinCount="100000" sheet="1" selectLockedCells="1"/>
  <pageMargins left="0.25" right="0.25" top="0.75" bottom="0.75" header="0.3" footer="0.3"/>
  <pageSetup paperSize="9" orientation="portrait" horizontalDpi="1200" verticalDpi="1200" r:id="rId1"/>
  <headerFooter>
    <oddHeader>&amp;CMois de  &amp;A.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4" id="{52C11F9E-BD22-4FC7-9FF5-A1C5C6EB7D4F}">
            <xm:f>NOT(OR(WEEKDAY($A2,2)=6, WEEKDAY($A2,2)=7, COUNTIF(INFOS!$A$2:$A$14,$A2)&gt;0))</xm:f>
            <x14:dxf>
              <font>
                <b val="0"/>
                <i val="0"/>
              </font>
              <fill>
                <patternFill>
                  <bgColor rgb="FFFFECC5"/>
                </patternFill>
              </fill>
            </x14:dxf>
          </x14:cfRule>
          <xm:sqref>A2:B31</xm:sqref>
        </x14:conditionalFormatting>
        <x14:conditionalFormatting xmlns:xm="http://schemas.microsoft.com/office/excel/2006/main">
          <x14:cfRule type="expression" priority="145" id="{00000000-000E-0000-0000-000001000000}">
            <xm:f>OR(WEEKDAY($A2,2)=6, WEEKDAY($A2,2)=7, COUNTIF(INFOS!$A$2:$A$14,$A2)&gt;0)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A2:E31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A445F-2C5C-4677-B813-3E6157CDB65C}">
  <sheetPr codeName="Feuil2"/>
  <dimension ref="A1:F39"/>
  <sheetViews>
    <sheetView showRowColHeaders="0" view="pageLayout" zoomScale="106" zoomScaleNormal="100" zoomScalePageLayoutView="106" workbookViewId="0">
      <selection activeCell="A36" sqref="A36"/>
    </sheetView>
  </sheetViews>
  <sheetFormatPr baseColWidth="10" defaultColWidth="11" defaultRowHeight="16.5" x14ac:dyDescent="0.3"/>
  <cols>
    <col min="1" max="1" width="6.875" customWidth="1"/>
    <col min="2" max="2" width="3.875" style="7" customWidth="1"/>
    <col min="3" max="3" width="27.875" style="8" customWidth="1"/>
    <col min="4" max="5" width="27.875" customWidth="1"/>
    <col min="6" max="6" width="17.625" customWidth="1"/>
  </cols>
  <sheetData>
    <row r="1" spans="1:6" x14ac:dyDescent="0.3">
      <c r="A1" s="1" t="str">
        <f>TEXT(A2,"mmm")&amp;"."</f>
        <v>oct.</v>
      </c>
      <c r="B1" s="2"/>
      <c r="C1" s="50" t="s">
        <v>0</v>
      </c>
      <c r="D1" s="50" t="s">
        <v>1</v>
      </c>
      <c r="E1" s="50" t="s">
        <v>2</v>
      </c>
    </row>
    <row r="2" spans="1:6" ht="22.5" customHeight="1" x14ac:dyDescent="0.3">
      <c r="A2" s="3">
        <f>EDATE(SEPT!A2,1)</f>
        <v>45931</v>
      </c>
      <c r="B2" s="4" t="str">
        <f>UPPER(LEFT(TEXT(A2,"jjjj"),2))</f>
        <v>ME</v>
      </c>
      <c r="C2" s="51"/>
      <c r="D2" s="52"/>
      <c r="E2" s="52"/>
      <c r="F2" s="5"/>
    </row>
    <row r="3" spans="1:6" ht="22.5" customHeight="1" x14ac:dyDescent="0.3">
      <c r="A3" s="34">
        <f>A2+1</f>
        <v>45932</v>
      </c>
      <c r="B3" s="35" t="str">
        <f t="shared" ref="B3:B32" si="0">UPPER(LEFT(TEXT(A3,"jjjj"),2))</f>
        <v>JE</v>
      </c>
      <c r="C3" s="51"/>
      <c r="D3" s="52"/>
      <c r="E3" s="52"/>
      <c r="F3" s="5"/>
    </row>
    <row r="4" spans="1:6" ht="22.5" customHeight="1" x14ac:dyDescent="0.3">
      <c r="A4" s="34">
        <f t="shared" ref="A4:A32" si="1">A3+1</f>
        <v>45933</v>
      </c>
      <c r="B4" s="35" t="str">
        <f t="shared" si="0"/>
        <v>VE</v>
      </c>
      <c r="C4" s="51"/>
      <c r="D4" s="52"/>
      <c r="E4" s="52"/>
      <c r="F4" s="5"/>
    </row>
    <row r="5" spans="1:6" ht="22.5" customHeight="1" x14ac:dyDescent="0.3">
      <c r="A5" s="34">
        <f t="shared" si="1"/>
        <v>45934</v>
      </c>
      <c r="B5" s="35" t="str">
        <f t="shared" si="0"/>
        <v>SA</v>
      </c>
      <c r="C5" s="51"/>
      <c r="D5" s="52"/>
      <c r="E5" s="52"/>
      <c r="F5" s="5"/>
    </row>
    <row r="6" spans="1:6" ht="22.5" customHeight="1" x14ac:dyDescent="0.3">
      <c r="A6" s="34">
        <f t="shared" si="1"/>
        <v>45935</v>
      </c>
      <c r="B6" s="35" t="str">
        <f t="shared" si="0"/>
        <v>DI</v>
      </c>
      <c r="C6" s="51"/>
      <c r="D6" s="52"/>
      <c r="E6" s="52"/>
      <c r="F6" s="5"/>
    </row>
    <row r="7" spans="1:6" ht="22.5" customHeight="1" x14ac:dyDescent="0.3">
      <c r="A7" s="34">
        <f t="shared" si="1"/>
        <v>45936</v>
      </c>
      <c r="B7" s="35" t="str">
        <f t="shared" si="0"/>
        <v>LU</v>
      </c>
      <c r="C7" s="51"/>
      <c r="D7" s="52"/>
      <c r="E7" s="52"/>
      <c r="F7" s="5"/>
    </row>
    <row r="8" spans="1:6" ht="22.5" customHeight="1" x14ac:dyDescent="0.3">
      <c r="A8" s="34">
        <f t="shared" si="1"/>
        <v>45937</v>
      </c>
      <c r="B8" s="35" t="str">
        <f t="shared" si="0"/>
        <v>MA</v>
      </c>
      <c r="C8" s="51"/>
      <c r="D8" s="52"/>
      <c r="E8" s="52"/>
      <c r="F8" s="5"/>
    </row>
    <row r="9" spans="1:6" ht="22.5" customHeight="1" x14ac:dyDescent="0.3">
      <c r="A9" s="34">
        <f t="shared" si="1"/>
        <v>45938</v>
      </c>
      <c r="B9" s="35" t="str">
        <f t="shared" si="0"/>
        <v>ME</v>
      </c>
      <c r="C9" s="51"/>
      <c r="D9" s="52"/>
      <c r="E9" s="52"/>
      <c r="F9" s="5"/>
    </row>
    <row r="10" spans="1:6" ht="22.5" customHeight="1" x14ac:dyDescent="0.3">
      <c r="A10" s="34">
        <f t="shared" si="1"/>
        <v>45939</v>
      </c>
      <c r="B10" s="35" t="str">
        <f t="shared" si="0"/>
        <v>JE</v>
      </c>
      <c r="C10" s="51"/>
      <c r="D10" s="52"/>
      <c r="E10" s="52"/>
      <c r="F10" s="5"/>
    </row>
    <row r="11" spans="1:6" ht="22.5" customHeight="1" x14ac:dyDescent="0.3">
      <c r="A11" s="34">
        <f t="shared" si="1"/>
        <v>45940</v>
      </c>
      <c r="B11" s="35" t="str">
        <f t="shared" si="0"/>
        <v>VE</v>
      </c>
      <c r="C11" s="51"/>
      <c r="D11" s="52"/>
      <c r="E11" s="52"/>
      <c r="F11" s="5"/>
    </row>
    <row r="12" spans="1:6" ht="22.5" customHeight="1" x14ac:dyDescent="0.3">
      <c r="A12" s="34">
        <f t="shared" si="1"/>
        <v>45941</v>
      </c>
      <c r="B12" s="35" t="str">
        <f t="shared" si="0"/>
        <v>SA</v>
      </c>
      <c r="C12" s="51"/>
      <c r="D12" s="52"/>
      <c r="E12" s="52"/>
      <c r="F12" s="5"/>
    </row>
    <row r="13" spans="1:6" ht="22.5" customHeight="1" x14ac:dyDescent="0.3">
      <c r="A13" s="34">
        <f t="shared" si="1"/>
        <v>45942</v>
      </c>
      <c r="B13" s="35" t="str">
        <f t="shared" si="0"/>
        <v>DI</v>
      </c>
      <c r="C13" s="51"/>
      <c r="D13" s="52"/>
      <c r="E13" s="52"/>
      <c r="F13" s="5"/>
    </row>
    <row r="14" spans="1:6" ht="22.5" customHeight="1" x14ac:dyDescent="0.3">
      <c r="A14" s="34">
        <f t="shared" si="1"/>
        <v>45943</v>
      </c>
      <c r="B14" s="35" t="str">
        <f t="shared" si="0"/>
        <v>LU</v>
      </c>
      <c r="C14" s="51"/>
      <c r="D14" s="52"/>
      <c r="E14" s="52"/>
      <c r="F14" s="5"/>
    </row>
    <row r="15" spans="1:6" ht="22.5" customHeight="1" x14ac:dyDescent="0.3">
      <c r="A15" s="34">
        <f t="shared" si="1"/>
        <v>45944</v>
      </c>
      <c r="B15" s="35" t="str">
        <f t="shared" si="0"/>
        <v>MA</v>
      </c>
      <c r="C15" s="51"/>
      <c r="D15" s="52"/>
      <c r="E15" s="52"/>
      <c r="F15" s="5"/>
    </row>
    <row r="16" spans="1:6" ht="22.5" customHeight="1" x14ac:dyDescent="0.3">
      <c r="A16" s="34">
        <f t="shared" si="1"/>
        <v>45945</v>
      </c>
      <c r="B16" s="35" t="str">
        <f t="shared" si="0"/>
        <v>ME</v>
      </c>
      <c r="C16" s="51"/>
      <c r="D16" s="52"/>
      <c r="E16" s="52"/>
      <c r="F16" s="5"/>
    </row>
    <row r="17" spans="1:6" ht="22.5" customHeight="1" x14ac:dyDescent="0.3">
      <c r="A17" s="34">
        <f t="shared" si="1"/>
        <v>45946</v>
      </c>
      <c r="B17" s="35" t="str">
        <f t="shared" si="0"/>
        <v>JE</v>
      </c>
      <c r="C17" s="51"/>
      <c r="D17" s="51"/>
      <c r="E17" s="52"/>
      <c r="F17" s="5"/>
    </row>
    <row r="18" spans="1:6" ht="22.5" customHeight="1" x14ac:dyDescent="0.3">
      <c r="A18" s="34">
        <f t="shared" si="1"/>
        <v>45947</v>
      </c>
      <c r="B18" s="35" t="str">
        <f t="shared" si="0"/>
        <v>VE</v>
      </c>
      <c r="C18" s="51"/>
      <c r="D18" s="65"/>
      <c r="E18" s="65"/>
      <c r="F18" s="5"/>
    </row>
    <row r="19" spans="1:6" ht="22.5" customHeight="1" x14ac:dyDescent="0.3">
      <c r="A19" s="34">
        <f t="shared" si="1"/>
        <v>45948</v>
      </c>
      <c r="B19" s="35" t="str">
        <f t="shared" si="0"/>
        <v>SA</v>
      </c>
      <c r="C19" s="51"/>
      <c r="D19" s="52"/>
      <c r="E19" s="52"/>
      <c r="F19" s="5"/>
    </row>
    <row r="20" spans="1:6" ht="22.5" customHeight="1" x14ac:dyDescent="0.3">
      <c r="A20" s="34">
        <f t="shared" si="1"/>
        <v>45949</v>
      </c>
      <c r="B20" s="35" t="str">
        <f t="shared" si="0"/>
        <v>DI</v>
      </c>
      <c r="C20" s="51"/>
      <c r="D20" s="52"/>
      <c r="E20" s="52"/>
      <c r="F20" s="5"/>
    </row>
    <row r="21" spans="1:6" ht="22.5" customHeight="1" x14ac:dyDescent="0.3">
      <c r="A21" s="34">
        <f t="shared" si="1"/>
        <v>45950</v>
      </c>
      <c r="B21" s="35" t="str">
        <f t="shared" si="0"/>
        <v>LU</v>
      </c>
      <c r="C21" s="64"/>
      <c r="D21" s="65"/>
      <c r="E21" s="65"/>
      <c r="F21" s="5"/>
    </row>
    <row r="22" spans="1:6" ht="22.5" customHeight="1" x14ac:dyDescent="0.3">
      <c r="A22" s="34">
        <f t="shared" si="1"/>
        <v>45951</v>
      </c>
      <c r="B22" s="35" t="str">
        <f t="shared" si="0"/>
        <v>MA</v>
      </c>
      <c r="C22" s="64"/>
      <c r="D22" s="65"/>
      <c r="E22" s="65"/>
      <c r="F22" s="5"/>
    </row>
    <row r="23" spans="1:6" ht="22.5" customHeight="1" x14ac:dyDescent="0.3">
      <c r="A23" s="34">
        <f t="shared" si="1"/>
        <v>45952</v>
      </c>
      <c r="B23" s="35" t="str">
        <f t="shared" si="0"/>
        <v>ME</v>
      </c>
      <c r="C23" s="64"/>
      <c r="D23" s="65"/>
      <c r="E23" s="65"/>
      <c r="F23" s="5"/>
    </row>
    <row r="24" spans="1:6" ht="22.5" customHeight="1" x14ac:dyDescent="0.3">
      <c r="A24" s="34">
        <f t="shared" si="1"/>
        <v>45953</v>
      </c>
      <c r="B24" s="35" t="str">
        <f t="shared" si="0"/>
        <v>JE</v>
      </c>
      <c r="C24" s="64"/>
      <c r="D24" s="65"/>
      <c r="E24" s="65"/>
      <c r="F24" s="5"/>
    </row>
    <row r="25" spans="1:6" ht="22.5" customHeight="1" x14ac:dyDescent="0.3">
      <c r="A25" s="34">
        <f t="shared" si="1"/>
        <v>45954</v>
      </c>
      <c r="B25" s="35" t="str">
        <f t="shared" si="0"/>
        <v>VE</v>
      </c>
      <c r="C25" s="64"/>
      <c r="D25" s="65"/>
      <c r="E25" s="65"/>
      <c r="F25" s="5"/>
    </row>
    <row r="26" spans="1:6" ht="22.5" customHeight="1" x14ac:dyDescent="0.3">
      <c r="A26" s="34">
        <f t="shared" si="1"/>
        <v>45955</v>
      </c>
      <c r="B26" s="35" t="str">
        <f t="shared" si="0"/>
        <v>SA</v>
      </c>
      <c r="C26" s="50"/>
      <c r="D26" s="61"/>
      <c r="E26" s="61"/>
      <c r="F26" s="5"/>
    </row>
    <row r="27" spans="1:6" ht="22.5" customHeight="1" x14ac:dyDescent="0.3">
      <c r="A27" s="34">
        <f t="shared" si="1"/>
        <v>45956</v>
      </c>
      <c r="B27" s="35" t="str">
        <f t="shared" si="0"/>
        <v>DI</v>
      </c>
      <c r="C27" s="50"/>
      <c r="D27" s="61"/>
      <c r="E27" s="61"/>
      <c r="F27" s="5"/>
    </row>
    <row r="28" spans="1:6" ht="22.5" customHeight="1" x14ac:dyDescent="0.3">
      <c r="A28" s="34">
        <f t="shared" si="1"/>
        <v>45957</v>
      </c>
      <c r="B28" s="35" t="str">
        <f t="shared" si="0"/>
        <v>LU</v>
      </c>
      <c r="C28" s="64"/>
      <c r="D28" s="65"/>
      <c r="E28" s="65"/>
      <c r="F28" s="5"/>
    </row>
    <row r="29" spans="1:6" ht="22.5" customHeight="1" x14ac:dyDescent="0.3">
      <c r="A29" s="34">
        <f t="shared" si="1"/>
        <v>45958</v>
      </c>
      <c r="B29" s="35" t="str">
        <f t="shared" si="0"/>
        <v>MA</v>
      </c>
      <c r="C29" s="64"/>
      <c r="D29" s="65"/>
      <c r="E29" s="65"/>
      <c r="F29" s="5"/>
    </row>
    <row r="30" spans="1:6" ht="22.5" customHeight="1" x14ac:dyDescent="0.3">
      <c r="A30" s="34">
        <f t="shared" si="1"/>
        <v>45959</v>
      </c>
      <c r="B30" s="35" t="str">
        <f t="shared" si="0"/>
        <v>ME</v>
      </c>
      <c r="C30" s="64"/>
      <c r="D30" s="65"/>
      <c r="E30" s="65"/>
      <c r="F30" s="5"/>
    </row>
    <row r="31" spans="1:6" ht="22.5" customHeight="1" x14ac:dyDescent="0.3">
      <c r="A31" s="34">
        <f t="shared" si="1"/>
        <v>45960</v>
      </c>
      <c r="B31" s="35" t="str">
        <f t="shared" si="0"/>
        <v>JE</v>
      </c>
      <c r="C31" s="64"/>
      <c r="D31" s="65"/>
      <c r="E31" s="65"/>
      <c r="F31" s="5"/>
    </row>
    <row r="32" spans="1:6" ht="22.5" customHeight="1" x14ac:dyDescent="0.3">
      <c r="A32" s="34">
        <f t="shared" si="1"/>
        <v>45961</v>
      </c>
      <c r="B32" s="35" t="str">
        <f t="shared" si="0"/>
        <v>VE</v>
      </c>
      <c r="C32" s="64"/>
      <c r="D32" s="65"/>
      <c r="E32" s="65"/>
      <c r="F32" s="5"/>
    </row>
    <row r="33" spans="1:5" s="9" customFormat="1" ht="11.25" customHeight="1" thickBot="1" x14ac:dyDescent="0.35">
      <c r="A33" s="62"/>
      <c r="B33" s="62"/>
      <c r="C33" s="62"/>
      <c r="D33" s="62"/>
      <c r="E33" s="62"/>
    </row>
    <row r="34" spans="1:5" x14ac:dyDescent="0.3">
      <c r="A34" s="52"/>
      <c r="B34" s="59" t="s">
        <v>8</v>
      </c>
      <c r="C34" s="55"/>
      <c r="D34" s="55"/>
      <c r="E34" s="56" t="s">
        <v>4</v>
      </c>
    </row>
    <row r="35" spans="1:5" x14ac:dyDescent="0.3">
      <c r="A35" s="52"/>
      <c r="B35" s="59" t="s">
        <v>9</v>
      </c>
      <c r="C35" s="55"/>
      <c r="D35" s="55"/>
      <c r="E35" s="57"/>
    </row>
    <row r="36" spans="1:5" ht="14.1" customHeight="1" x14ac:dyDescent="0.3">
      <c r="A36" s="52"/>
      <c r="B36" s="59" t="s">
        <v>10</v>
      </c>
      <c r="C36" s="55"/>
      <c r="D36" s="55"/>
      <c r="E36" s="57"/>
    </row>
    <row r="37" spans="1:5" ht="14.1" customHeight="1" x14ac:dyDescent="0.3">
      <c r="A37" s="52"/>
      <c r="B37" s="59" t="s">
        <v>11</v>
      </c>
      <c r="C37" s="55"/>
      <c r="D37" s="55"/>
      <c r="E37" s="57"/>
    </row>
    <row r="38" spans="1:5" ht="11.25" customHeight="1" x14ac:dyDescent="0.3">
      <c r="A38" s="52"/>
      <c r="B38" s="59" t="s">
        <v>81</v>
      </c>
      <c r="C38" s="59"/>
      <c r="D38" s="59"/>
      <c r="E38" s="57"/>
    </row>
    <row r="39" spans="1:5" ht="11.25" customHeight="1" thickBot="1" x14ac:dyDescent="0.35">
      <c r="A39" s="52"/>
      <c r="B39" s="59"/>
      <c r="C39" s="59"/>
      <c r="D39" s="59"/>
      <c r="E39" s="58"/>
    </row>
  </sheetData>
  <sheetProtection algorithmName="SHA-512" hashValue="Cngrub+UXwuhD8Z2uTr+gopiQfq16+luUKhm8zMSajiM+1DRI18dr1Qe1ODm6tf+TH+FOFZfCN63+r9oelfJYQ==" saltValue="ux1QZsJ+GCuxxcmXCA12sQ==" spinCount="100000" sheet="1" objects="1" scenarios="1" formatCells="0" selectLockedCells="1" sort="0" autoFilter="0"/>
  <pageMargins left="0.25" right="0.25" top="0.75" bottom="0.75" header="0.3" footer="0.3"/>
  <pageSetup paperSize="9" orientation="portrait" horizontalDpi="1200" verticalDpi="1200" r:id="rId1"/>
  <headerFooter>
    <oddHeader>&amp;CMois de  &amp;A.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9" id="{F59F1B12-BE2D-4F3B-82EA-23CC6CF01E7D}">
            <xm:f>NOT(OR(WEEKDAY($A2,2)=6, WEEKDAY($A2,2)=7, COUNTIF(INFOS!$A$2:$A$14,$A2)&gt;0))</xm:f>
            <x14:dxf>
              <font>
                <b val="0"/>
                <i val="0"/>
              </font>
              <fill>
                <patternFill>
                  <bgColor rgb="FFFFECC5"/>
                </patternFill>
              </fill>
            </x14:dxf>
          </x14:cfRule>
          <xm:sqref>A2:B32</xm:sqref>
        </x14:conditionalFormatting>
        <x14:conditionalFormatting xmlns:xm="http://schemas.microsoft.com/office/excel/2006/main">
          <x14:cfRule type="expression" priority="169" stopIfTrue="1" id="{00000000-000E-0000-0100-000001000000}">
            <xm:f>OR(WEEKDAY($A2,2)=6, WEEKDAY($A2,2)=7, COUNTIF(INFOS!$A$2:$A$14,$A2)&gt;0)</xm:f>
            <x14:dxf>
              <font>
                <b/>
                <i val="0"/>
              </font>
              <fill>
                <patternFill>
                  <bgColor theme="6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170" id="{AE93C24B-BE2F-4145-B86C-68BB01D9205D}">
            <xm:f>SUMPRODUCT(($A2+$E$11&gt;=INFOS!$M$2:$M$6)*($A2&lt;INFOS!$N$2:$N$6))&gt;0</xm:f>
            <x14:dxf>
              <fill>
                <patternFill>
                  <bgColor rgb="FFFFECC5"/>
                </patternFill>
              </fill>
            </x14:dxf>
          </x14:cfRule>
          <xm:sqref>A2:E32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6221D-649E-4D24-90AA-6928132A83F6}">
  <sheetPr codeName="Feuil3"/>
  <dimension ref="A1:G39"/>
  <sheetViews>
    <sheetView showRowColHeaders="0" view="pageLayout" zoomScale="106" zoomScaleNormal="100" zoomScalePageLayoutView="106" workbookViewId="0">
      <selection activeCell="A36" sqref="A36"/>
    </sheetView>
  </sheetViews>
  <sheetFormatPr baseColWidth="10" defaultColWidth="11" defaultRowHeight="16.5" x14ac:dyDescent="0.3"/>
  <cols>
    <col min="1" max="1" width="6.875" customWidth="1"/>
    <col min="2" max="2" width="3.875" style="7" customWidth="1"/>
    <col min="3" max="3" width="27.875" style="8" customWidth="1"/>
    <col min="4" max="5" width="27.875" customWidth="1"/>
    <col min="6" max="6" width="17.625" customWidth="1"/>
  </cols>
  <sheetData>
    <row r="1" spans="1:7" x14ac:dyDescent="0.3">
      <c r="A1" s="99" t="str">
        <f>TEXT(A2,"mmm")&amp;"."</f>
        <v>nov.</v>
      </c>
      <c r="B1" s="100"/>
      <c r="C1" s="86" t="s">
        <v>0</v>
      </c>
      <c r="D1" s="86" t="s">
        <v>1</v>
      </c>
      <c r="E1" s="86" t="s">
        <v>2</v>
      </c>
    </row>
    <row r="2" spans="1:7" ht="22.5" customHeight="1" x14ac:dyDescent="0.3">
      <c r="A2" s="34">
        <f>EDATE(SEPT!A2,2)</f>
        <v>45962</v>
      </c>
      <c r="B2" s="35" t="str">
        <f>UPPER(LEFT(TEXT(A2,"jjjj"),2))</f>
        <v>SA</v>
      </c>
      <c r="C2" s="51"/>
      <c r="D2" s="52"/>
      <c r="E2" s="52"/>
      <c r="F2" s="5"/>
    </row>
    <row r="3" spans="1:7" ht="22.5" customHeight="1" x14ac:dyDescent="0.3">
      <c r="A3" s="34">
        <f>A2+1</f>
        <v>45963</v>
      </c>
      <c r="B3" s="35" t="str">
        <f t="shared" ref="B3:B31" si="0">UPPER(LEFT(TEXT(A3,"jjjj"),2))</f>
        <v>DI</v>
      </c>
      <c r="C3" s="51"/>
      <c r="D3" s="52"/>
      <c r="E3" s="52"/>
    </row>
    <row r="4" spans="1:7" ht="22.5" customHeight="1" x14ac:dyDescent="0.3">
      <c r="A4" s="48">
        <f t="shared" ref="A4:A31" si="1">A3+1</f>
        <v>45964</v>
      </c>
      <c r="B4" s="49" t="str">
        <f t="shared" si="0"/>
        <v>LU</v>
      </c>
      <c r="C4" s="51"/>
      <c r="D4" s="52"/>
      <c r="E4" s="52"/>
    </row>
    <row r="5" spans="1:7" ht="22.5" customHeight="1" x14ac:dyDescent="0.3">
      <c r="A5" s="48">
        <f t="shared" si="1"/>
        <v>45965</v>
      </c>
      <c r="B5" s="49" t="str">
        <f t="shared" si="0"/>
        <v>MA</v>
      </c>
      <c r="C5" s="51"/>
      <c r="D5" s="52"/>
      <c r="E5" s="52"/>
    </row>
    <row r="6" spans="1:7" ht="22.5" customHeight="1" x14ac:dyDescent="0.3">
      <c r="A6" s="48">
        <f t="shared" si="1"/>
        <v>45966</v>
      </c>
      <c r="B6" s="49" t="str">
        <f t="shared" si="0"/>
        <v>ME</v>
      </c>
      <c r="C6" s="51"/>
      <c r="D6" s="52"/>
      <c r="E6" s="52"/>
    </row>
    <row r="7" spans="1:7" ht="22.5" customHeight="1" x14ac:dyDescent="0.3">
      <c r="A7" s="48">
        <f t="shared" si="1"/>
        <v>45967</v>
      </c>
      <c r="B7" s="49" t="str">
        <f t="shared" si="0"/>
        <v>JE</v>
      </c>
      <c r="C7" s="51"/>
      <c r="D7" s="52"/>
      <c r="E7" s="52"/>
    </row>
    <row r="8" spans="1:7" ht="22.5" customHeight="1" x14ac:dyDescent="0.3">
      <c r="A8" s="48">
        <f t="shared" si="1"/>
        <v>45968</v>
      </c>
      <c r="B8" s="49" t="str">
        <f t="shared" si="0"/>
        <v>VE</v>
      </c>
      <c r="C8" s="51"/>
      <c r="D8" s="52"/>
      <c r="E8" s="52"/>
    </row>
    <row r="9" spans="1:7" ht="22.5" customHeight="1" x14ac:dyDescent="0.3">
      <c r="A9" s="48">
        <f t="shared" si="1"/>
        <v>45969</v>
      </c>
      <c r="B9" s="35" t="str">
        <f t="shared" si="0"/>
        <v>SA</v>
      </c>
      <c r="C9" s="51"/>
      <c r="D9" s="52"/>
      <c r="E9" s="52"/>
    </row>
    <row r="10" spans="1:7" ht="22.5" customHeight="1" x14ac:dyDescent="0.3">
      <c r="A10" s="48">
        <f t="shared" si="1"/>
        <v>45970</v>
      </c>
      <c r="B10" s="35" t="str">
        <f t="shared" si="0"/>
        <v>DI</v>
      </c>
      <c r="C10" s="51"/>
      <c r="D10" s="52"/>
      <c r="E10" s="52"/>
    </row>
    <row r="11" spans="1:7" ht="22.5" customHeight="1" x14ac:dyDescent="0.3">
      <c r="A11" s="48">
        <f t="shared" si="1"/>
        <v>45971</v>
      </c>
      <c r="B11" s="49" t="str">
        <f t="shared" si="0"/>
        <v>LU</v>
      </c>
      <c r="C11" s="51"/>
      <c r="D11" s="52"/>
      <c r="E11" s="52"/>
      <c r="G11" s="6"/>
    </row>
    <row r="12" spans="1:7" ht="22.5" customHeight="1" x14ac:dyDescent="0.3">
      <c r="A12" s="48">
        <f t="shared" si="1"/>
        <v>45972</v>
      </c>
      <c r="B12" s="49" t="str">
        <f t="shared" si="0"/>
        <v>MA</v>
      </c>
      <c r="C12" s="86"/>
      <c r="D12" s="87"/>
      <c r="E12" s="87"/>
    </row>
    <row r="13" spans="1:7" ht="22.5" customHeight="1" x14ac:dyDescent="0.3">
      <c r="A13" s="48">
        <f t="shared" si="1"/>
        <v>45973</v>
      </c>
      <c r="B13" s="49" t="str">
        <f t="shared" si="0"/>
        <v>ME</v>
      </c>
      <c r="C13" s="51"/>
      <c r="D13" s="52"/>
      <c r="E13" s="52"/>
    </row>
    <row r="14" spans="1:7" ht="22.5" customHeight="1" x14ac:dyDescent="0.3">
      <c r="A14" s="48">
        <f t="shared" si="1"/>
        <v>45974</v>
      </c>
      <c r="B14" s="49" t="str">
        <f t="shared" si="0"/>
        <v>JE</v>
      </c>
      <c r="C14" s="51"/>
      <c r="D14" s="52"/>
      <c r="E14" s="52"/>
    </row>
    <row r="15" spans="1:7" ht="22.5" customHeight="1" x14ac:dyDescent="0.3">
      <c r="A15" s="48">
        <f t="shared" si="1"/>
        <v>45975</v>
      </c>
      <c r="B15" s="49" t="str">
        <f t="shared" si="0"/>
        <v>VE</v>
      </c>
      <c r="C15" s="51"/>
      <c r="D15" s="52"/>
      <c r="E15" s="52"/>
    </row>
    <row r="16" spans="1:7" ht="22.5" customHeight="1" x14ac:dyDescent="0.3">
      <c r="A16" s="48">
        <f t="shared" si="1"/>
        <v>45976</v>
      </c>
      <c r="B16" s="35" t="str">
        <f t="shared" si="0"/>
        <v>SA</v>
      </c>
      <c r="C16" s="51"/>
      <c r="D16" s="52"/>
      <c r="E16" s="52"/>
    </row>
    <row r="17" spans="1:5" ht="22.5" customHeight="1" x14ac:dyDescent="0.3">
      <c r="A17" s="48">
        <f t="shared" si="1"/>
        <v>45977</v>
      </c>
      <c r="B17" s="35" t="str">
        <f t="shared" si="0"/>
        <v>DI</v>
      </c>
      <c r="C17" s="51"/>
      <c r="D17" s="52"/>
      <c r="E17" s="52"/>
    </row>
    <row r="18" spans="1:5" ht="22.5" customHeight="1" x14ac:dyDescent="0.3">
      <c r="A18" s="48">
        <f t="shared" si="1"/>
        <v>45978</v>
      </c>
      <c r="B18" s="49" t="str">
        <f t="shared" si="0"/>
        <v>LU</v>
      </c>
      <c r="C18" s="51"/>
      <c r="D18" s="52"/>
      <c r="E18" s="52"/>
    </row>
    <row r="19" spans="1:5" ht="22.5" customHeight="1" x14ac:dyDescent="0.3">
      <c r="A19" s="48">
        <f t="shared" si="1"/>
        <v>45979</v>
      </c>
      <c r="B19" s="49" t="str">
        <f t="shared" si="0"/>
        <v>MA</v>
      </c>
      <c r="C19" s="51"/>
      <c r="D19" s="52"/>
      <c r="E19" s="52"/>
    </row>
    <row r="20" spans="1:5" ht="22.5" customHeight="1" x14ac:dyDescent="0.3">
      <c r="A20" s="48">
        <f t="shared" si="1"/>
        <v>45980</v>
      </c>
      <c r="B20" s="49" t="str">
        <f t="shared" si="0"/>
        <v>ME</v>
      </c>
      <c r="C20" s="51"/>
      <c r="D20" s="52"/>
      <c r="E20" s="52"/>
    </row>
    <row r="21" spans="1:5" ht="22.5" customHeight="1" x14ac:dyDescent="0.3">
      <c r="A21" s="48">
        <f t="shared" si="1"/>
        <v>45981</v>
      </c>
      <c r="B21" s="49" t="str">
        <f t="shared" si="0"/>
        <v>JE</v>
      </c>
      <c r="C21" s="51"/>
      <c r="D21" s="52"/>
      <c r="E21" s="52"/>
    </row>
    <row r="22" spans="1:5" ht="22.5" customHeight="1" x14ac:dyDescent="0.3">
      <c r="A22" s="48">
        <f t="shared" si="1"/>
        <v>45982</v>
      </c>
      <c r="B22" s="49" t="str">
        <f t="shared" si="0"/>
        <v>VE</v>
      </c>
      <c r="C22" s="51"/>
      <c r="D22" s="52"/>
      <c r="E22" s="52"/>
    </row>
    <row r="23" spans="1:5" ht="22.5" customHeight="1" x14ac:dyDescent="0.3">
      <c r="A23" s="48">
        <f t="shared" si="1"/>
        <v>45983</v>
      </c>
      <c r="B23" s="35" t="str">
        <f t="shared" si="0"/>
        <v>SA</v>
      </c>
      <c r="C23" s="51"/>
      <c r="D23" s="52"/>
      <c r="E23" s="52"/>
    </row>
    <row r="24" spans="1:5" ht="22.5" customHeight="1" x14ac:dyDescent="0.3">
      <c r="A24" s="48">
        <f t="shared" si="1"/>
        <v>45984</v>
      </c>
      <c r="B24" s="35" t="str">
        <f t="shared" si="0"/>
        <v>DI</v>
      </c>
      <c r="C24" s="51"/>
      <c r="D24" s="52"/>
      <c r="E24" s="52"/>
    </row>
    <row r="25" spans="1:5" ht="22.5" customHeight="1" x14ac:dyDescent="0.3">
      <c r="A25" s="48">
        <f t="shared" si="1"/>
        <v>45985</v>
      </c>
      <c r="B25" s="49" t="str">
        <f t="shared" si="0"/>
        <v>LU</v>
      </c>
      <c r="C25" s="51"/>
      <c r="D25" s="52"/>
      <c r="E25" s="52"/>
    </row>
    <row r="26" spans="1:5" ht="22.5" customHeight="1" x14ac:dyDescent="0.3">
      <c r="A26" s="48">
        <f t="shared" si="1"/>
        <v>45986</v>
      </c>
      <c r="B26" s="49" t="str">
        <f t="shared" si="0"/>
        <v>MA</v>
      </c>
      <c r="C26" s="51"/>
      <c r="D26" s="52"/>
      <c r="E26" s="52"/>
    </row>
    <row r="27" spans="1:5" ht="22.5" customHeight="1" x14ac:dyDescent="0.3">
      <c r="A27" s="48">
        <f t="shared" si="1"/>
        <v>45987</v>
      </c>
      <c r="B27" s="49" t="str">
        <f t="shared" si="0"/>
        <v>ME</v>
      </c>
      <c r="C27" s="51"/>
      <c r="D27" s="52"/>
      <c r="E27" s="52"/>
    </row>
    <row r="28" spans="1:5" ht="22.5" customHeight="1" x14ac:dyDescent="0.3">
      <c r="A28" s="48">
        <f t="shared" si="1"/>
        <v>45988</v>
      </c>
      <c r="B28" s="49" t="str">
        <f t="shared" si="0"/>
        <v>JE</v>
      </c>
      <c r="C28" s="51"/>
      <c r="D28" s="52"/>
      <c r="E28" s="52"/>
    </row>
    <row r="29" spans="1:5" ht="22.5" customHeight="1" x14ac:dyDescent="0.3">
      <c r="A29" s="48">
        <f t="shared" si="1"/>
        <v>45989</v>
      </c>
      <c r="B29" s="49" t="str">
        <f t="shared" si="0"/>
        <v>VE</v>
      </c>
      <c r="C29" s="51"/>
      <c r="D29" s="52"/>
      <c r="E29" s="52"/>
    </row>
    <row r="30" spans="1:5" ht="22.5" customHeight="1" x14ac:dyDescent="0.3">
      <c r="A30" s="48">
        <f t="shared" si="1"/>
        <v>45990</v>
      </c>
      <c r="B30" s="35" t="str">
        <f t="shared" si="0"/>
        <v>SA</v>
      </c>
      <c r="C30" s="51"/>
      <c r="D30" s="52"/>
      <c r="E30" s="52"/>
    </row>
    <row r="31" spans="1:5" ht="22.5" customHeight="1" x14ac:dyDescent="0.3">
      <c r="A31" s="48">
        <f t="shared" si="1"/>
        <v>45991</v>
      </c>
      <c r="B31" s="35" t="str">
        <f t="shared" si="0"/>
        <v>DI</v>
      </c>
      <c r="C31" s="51"/>
      <c r="D31" s="52"/>
      <c r="E31" s="52"/>
    </row>
    <row r="32" spans="1:5" ht="11.25" customHeight="1" x14ac:dyDescent="0.3">
      <c r="A32" s="37"/>
      <c r="B32" s="38"/>
      <c r="C32" s="53"/>
      <c r="D32" s="54"/>
      <c r="E32" s="54"/>
    </row>
    <row r="33" spans="1:5" x14ac:dyDescent="0.3">
      <c r="A33" s="91"/>
      <c r="B33" s="78" t="s">
        <v>12</v>
      </c>
      <c r="C33" s="78"/>
      <c r="D33" s="88"/>
      <c r="E33" s="88"/>
    </row>
    <row r="34" spans="1:5" x14ac:dyDescent="0.3">
      <c r="A34" s="91"/>
      <c r="B34" s="78" t="s">
        <v>13</v>
      </c>
      <c r="C34" s="78"/>
      <c r="D34" s="78"/>
      <c r="E34" s="88"/>
    </row>
    <row r="35" spans="1:5" ht="14.1" customHeight="1" thickBot="1" x14ac:dyDescent="0.35">
      <c r="A35" s="54"/>
      <c r="B35" s="62"/>
      <c r="C35" s="62"/>
      <c r="D35" s="62"/>
      <c r="E35" s="54"/>
    </row>
    <row r="36" spans="1:5" ht="14.1" customHeight="1" x14ac:dyDescent="0.3">
      <c r="A36" s="93"/>
      <c r="B36" s="80"/>
      <c r="C36" s="79" t="s">
        <v>4</v>
      </c>
      <c r="D36" s="80"/>
      <c r="E36" s="81"/>
    </row>
    <row r="37" spans="1:5" ht="14.1" customHeight="1" x14ac:dyDescent="0.3">
      <c r="A37" s="94"/>
      <c r="B37" s="71"/>
      <c r="C37" s="67"/>
      <c r="D37" s="62"/>
      <c r="E37" s="82"/>
    </row>
    <row r="38" spans="1:5" x14ac:dyDescent="0.3">
      <c r="A38" s="95"/>
      <c r="B38" s="62"/>
      <c r="C38" s="62"/>
      <c r="D38" s="62"/>
      <c r="E38" s="82"/>
    </row>
    <row r="39" spans="1:5" ht="17.25" thickBot="1" x14ac:dyDescent="0.35">
      <c r="A39" s="96"/>
      <c r="B39" s="97"/>
      <c r="C39" s="83"/>
      <c r="D39" s="84"/>
      <c r="E39" s="89"/>
    </row>
  </sheetData>
  <sheetProtection algorithmName="SHA-512" hashValue="j5F81r+b5rl4KZqi24reHfqP2gaMs1WxhmE73yvdgY/EPJibomt3aygR407+d+6RHwiLZ7KUX0o0rd9b2ZosGQ==" saltValue="gOld7Bhb77uIHONYWWPANg==" spinCount="100000" sheet="1" objects="1" scenarios="1" formatCells="0" selectLockedCells="1" sort="0" autoFilter="0"/>
  <pageMargins left="0.25" right="0.25" top="0.75" bottom="0.75" header="0.3" footer="0.3"/>
  <pageSetup paperSize="9" orientation="portrait" horizontalDpi="1200" verticalDpi="1200" r:id="rId1"/>
  <headerFooter>
    <oddHeader>&amp;CMois de  &amp;A.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0" id="{0048C2EA-E52F-42C8-B25A-83E3CFF4C2CE}">
            <xm:f>NOT(OR(WEEKDAY($A2,2)=6, WEEKDAY($A2,2)=7, COUNTIF(INFOS!$A$2:$A$14,$A2)&gt;0))</xm:f>
            <x14:dxf>
              <font>
                <b val="0"/>
                <i val="0"/>
              </font>
              <fill>
                <patternFill>
                  <bgColor rgb="FFE4D5E6"/>
                </patternFill>
              </fill>
            </x14:dxf>
          </x14:cfRule>
          <xm:sqref>A2:B31</xm:sqref>
        </x14:conditionalFormatting>
        <x14:conditionalFormatting xmlns:xm="http://schemas.microsoft.com/office/excel/2006/main">
          <x14:cfRule type="expression" priority="1" stopIfTrue="1" id="{00000000-000E-0000-0200-000001000000}">
            <xm:f>OR(WEEKDAY($A2,2)=6, WEEKDAY($A2,2)=7, COUNTIF(INFOS!$A$2:$A$14,$A2)&gt;0)</xm:f>
            <x14:dxf>
              <font>
                <b/>
                <i val="0"/>
              </font>
              <fill>
                <patternFill>
                  <bgColor theme="9" tint="0.59996337778862885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A2:E31</xm:sqref>
        </x14:conditionalFormatting>
        <x14:conditionalFormatting xmlns:xm="http://schemas.microsoft.com/office/excel/2006/main">
          <x14:cfRule type="expression" priority="171" id="{A668D2A9-6CE6-4FF7-A00E-C87E4EF99F32}">
            <xm:f>SUMPRODUCT(($A2&gt;=INFOS!$M$2:$M$6)*($A2&lt;INFOS!$N$2:$N$6))&gt;0</xm:f>
            <x14:dxf>
              <fill>
                <patternFill>
                  <bgColor theme="9" tint="0.79998168889431442"/>
                </patternFill>
              </fill>
            </x14:dxf>
          </x14:cfRule>
          <xm:sqref>C2:E31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5D76F-2363-4AA1-928F-9821C26D8EBC}">
  <sheetPr codeName="Feuil12"/>
  <dimension ref="A1:G39"/>
  <sheetViews>
    <sheetView showRowColHeaders="0" view="pageLayout" topLeftCell="A19" zoomScale="106" zoomScaleNormal="100" zoomScalePageLayoutView="106" workbookViewId="0">
      <selection activeCell="A36" sqref="A36"/>
    </sheetView>
  </sheetViews>
  <sheetFormatPr baseColWidth="10" defaultColWidth="11" defaultRowHeight="16.5" x14ac:dyDescent="0.3"/>
  <cols>
    <col min="1" max="1" width="6.875" customWidth="1"/>
    <col min="2" max="2" width="3.875" style="7" customWidth="1"/>
    <col min="3" max="3" width="27.875" style="8" customWidth="1"/>
    <col min="4" max="5" width="27.875" customWidth="1"/>
    <col min="6" max="6" width="17.625" customWidth="1"/>
  </cols>
  <sheetData>
    <row r="1" spans="1:7" x14ac:dyDescent="0.3">
      <c r="A1" s="99" t="str">
        <f>TEXT(A2,"mmm")&amp;"."</f>
        <v>déc.</v>
      </c>
      <c r="B1" s="100"/>
      <c r="C1" s="86" t="s">
        <v>0</v>
      </c>
      <c r="D1" s="86" t="s">
        <v>1</v>
      </c>
      <c r="E1" s="86" t="s">
        <v>2</v>
      </c>
    </row>
    <row r="2" spans="1:7" ht="22.5" customHeight="1" x14ac:dyDescent="0.3">
      <c r="A2" s="48">
        <f>EDATE(SEPT!A2,3)</f>
        <v>45992</v>
      </c>
      <c r="B2" s="49" t="str">
        <f>UPPER(LEFT(TEXT(A2,"jjjj"),2))</f>
        <v>LU</v>
      </c>
      <c r="C2" s="51"/>
      <c r="D2" s="52"/>
      <c r="E2" s="52"/>
      <c r="F2" s="5"/>
    </row>
    <row r="3" spans="1:7" ht="22.5" customHeight="1" x14ac:dyDescent="0.3">
      <c r="A3" s="48">
        <f>A2+1</f>
        <v>45993</v>
      </c>
      <c r="B3" s="49" t="str">
        <f t="shared" ref="B3:B32" si="0">UPPER(LEFT(TEXT(A3,"jjjj"),2))</f>
        <v>MA</v>
      </c>
      <c r="C3" s="51"/>
      <c r="D3" s="52"/>
      <c r="E3" s="52"/>
    </row>
    <row r="4" spans="1:7" ht="22.5" customHeight="1" x14ac:dyDescent="0.3">
      <c r="A4" s="48">
        <f t="shared" ref="A4:A32" si="1">A3+1</f>
        <v>45994</v>
      </c>
      <c r="B4" s="49" t="str">
        <f t="shared" si="0"/>
        <v>ME</v>
      </c>
      <c r="C4" s="51"/>
      <c r="D4" s="52"/>
      <c r="E4" s="52"/>
    </row>
    <row r="5" spans="1:7" ht="22.5" customHeight="1" x14ac:dyDescent="0.3">
      <c r="A5" s="48">
        <f t="shared" si="1"/>
        <v>45995</v>
      </c>
      <c r="B5" s="49" t="str">
        <f t="shared" si="0"/>
        <v>JE</v>
      </c>
      <c r="C5" s="51"/>
      <c r="D5" s="52"/>
      <c r="E5" s="52"/>
    </row>
    <row r="6" spans="1:7" ht="22.5" customHeight="1" x14ac:dyDescent="0.3">
      <c r="A6" s="48">
        <f t="shared" si="1"/>
        <v>45996</v>
      </c>
      <c r="B6" s="49" t="str">
        <f t="shared" si="0"/>
        <v>VE</v>
      </c>
      <c r="C6" s="51"/>
      <c r="D6" s="52"/>
      <c r="E6" s="52"/>
    </row>
    <row r="7" spans="1:7" ht="22.5" customHeight="1" x14ac:dyDescent="0.3">
      <c r="A7" s="48">
        <f t="shared" si="1"/>
        <v>45997</v>
      </c>
      <c r="B7" s="49" t="str">
        <f t="shared" si="0"/>
        <v>SA</v>
      </c>
      <c r="C7" s="51"/>
      <c r="D7" s="52"/>
      <c r="E7" s="52"/>
    </row>
    <row r="8" spans="1:7" ht="22.5" customHeight="1" x14ac:dyDescent="0.3">
      <c r="A8" s="48">
        <f t="shared" si="1"/>
        <v>45998</v>
      </c>
      <c r="B8" s="49" t="str">
        <f t="shared" si="0"/>
        <v>DI</v>
      </c>
      <c r="C8" s="51"/>
      <c r="D8" s="52"/>
      <c r="E8" s="52"/>
    </row>
    <row r="9" spans="1:7" ht="22.5" customHeight="1" x14ac:dyDescent="0.3">
      <c r="A9" s="48">
        <f t="shared" si="1"/>
        <v>45999</v>
      </c>
      <c r="B9" s="49" t="str">
        <f t="shared" si="0"/>
        <v>LU</v>
      </c>
      <c r="C9" s="51"/>
      <c r="D9" s="52"/>
      <c r="E9" s="52"/>
    </row>
    <row r="10" spans="1:7" ht="22.5" customHeight="1" x14ac:dyDescent="0.3">
      <c r="A10" s="48">
        <f t="shared" si="1"/>
        <v>46000</v>
      </c>
      <c r="B10" s="49" t="str">
        <f t="shared" si="0"/>
        <v>MA</v>
      </c>
      <c r="C10" s="51"/>
      <c r="D10" s="52"/>
      <c r="E10" s="52"/>
    </row>
    <row r="11" spans="1:7" ht="22.5" customHeight="1" x14ac:dyDescent="0.3">
      <c r="A11" s="48">
        <f t="shared" si="1"/>
        <v>46001</v>
      </c>
      <c r="B11" s="49" t="str">
        <f t="shared" si="0"/>
        <v>ME</v>
      </c>
      <c r="C11" s="51"/>
      <c r="D11" s="52"/>
      <c r="E11" s="52"/>
      <c r="G11" s="6"/>
    </row>
    <row r="12" spans="1:7" ht="22.5" customHeight="1" x14ac:dyDescent="0.3">
      <c r="A12" s="48">
        <f t="shared" si="1"/>
        <v>46002</v>
      </c>
      <c r="B12" s="49" t="str">
        <f t="shared" si="0"/>
        <v>JE</v>
      </c>
      <c r="C12" s="64"/>
      <c r="D12" s="65"/>
      <c r="E12" s="65"/>
    </row>
    <row r="13" spans="1:7" ht="22.5" customHeight="1" x14ac:dyDescent="0.3">
      <c r="A13" s="48">
        <f t="shared" si="1"/>
        <v>46003</v>
      </c>
      <c r="B13" s="49" t="str">
        <f t="shared" si="0"/>
        <v>VE</v>
      </c>
      <c r="C13" s="51"/>
      <c r="D13" s="52"/>
      <c r="E13" s="52"/>
    </row>
    <row r="14" spans="1:7" ht="22.5" customHeight="1" x14ac:dyDescent="0.3">
      <c r="A14" s="48">
        <f t="shared" si="1"/>
        <v>46004</v>
      </c>
      <c r="B14" s="49" t="str">
        <f t="shared" si="0"/>
        <v>SA</v>
      </c>
      <c r="C14" s="51"/>
      <c r="D14" s="52"/>
      <c r="E14" s="52"/>
    </row>
    <row r="15" spans="1:7" ht="22.5" customHeight="1" x14ac:dyDescent="0.3">
      <c r="A15" s="48">
        <f t="shared" si="1"/>
        <v>46005</v>
      </c>
      <c r="B15" s="49" t="str">
        <f t="shared" si="0"/>
        <v>DI</v>
      </c>
      <c r="C15" s="51"/>
      <c r="D15" s="52"/>
      <c r="E15" s="52"/>
    </row>
    <row r="16" spans="1:7" ht="22.5" customHeight="1" x14ac:dyDescent="0.3">
      <c r="A16" s="48">
        <f t="shared" si="1"/>
        <v>46006</v>
      </c>
      <c r="B16" s="49" t="str">
        <f t="shared" si="0"/>
        <v>LU</v>
      </c>
      <c r="C16" s="51"/>
      <c r="D16" s="52"/>
      <c r="E16" s="52"/>
    </row>
    <row r="17" spans="1:5" ht="22.5" customHeight="1" x14ac:dyDescent="0.3">
      <c r="A17" s="48">
        <f t="shared" si="1"/>
        <v>46007</v>
      </c>
      <c r="B17" s="49" t="str">
        <f t="shared" si="0"/>
        <v>MA</v>
      </c>
      <c r="C17" s="51"/>
      <c r="D17" s="52"/>
      <c r="E17" s="52"/>
    </row>
    <row r="18" spans="1:5" ht="22.5" customHeight="1" x14ac:dyDescent="0.3">
      <c r="A18" s="48">
        <f t="shared" si="1"/>
        <v>46008</v>
      </c>
      <c r="B18" s="49" t="str">
        <f t="shared" si="0"/>
        <v>ME</v>
      </c>
      <c r="C18" s="51"/>
      <c r="D18" s="52"/>
      <c r="E18" s="52"/>
    </row>
    <row r="19" spans="1:5" ht="22.5" customHeight="1" x14ac:dyDescent="0.3">
      <c r="A19" s="48">
        <f t="shared" si="1"/>
        <v>46009</v>
      </c>
      <c r="B19" s="49" t="str">
        <f t="shared" si="0"/>
        <v>JE</v>
      </c>
      <c r="C19" s="51"/>
      <c r="D19" s="52"/>
      <c r="E19" s="52"/>
    </row>
    <row r="20" spans="1:5" ht="22.5" customHeight="1" x14ac:dyDescent="0.3">
      <c r="A20" s="48">
        <f t="shared" si="1"/>
        <v>46010</v>
      </c>
      <c r="B20" s="49" t="str">
        <f t="shared" si="0"/>
        <v>VE</v>
      </c>
      <c r="C20" s="51"/>
      <c r="D20" s="52"/>
      <c r="E20" s="52"/>
    </row>
    <row r="21" spans="1:5" ht="22.5" customHeight="1" x14ac:dyDescent="0.3">
      <c r="A21" s="48">
        <f t="shared" si="1"/>
        <v>46011</v>
      </c>
      <c r="B21" s="49" t="str">
        <f t="shared" si="0"/>
        <v>SA</v>
      </c>
      <c r="C21" s="51"/>
      <c r="D21" s="51"/>
      <c r="E21" s="51"/>
    </row>
    <row r="22" spans="1:5" ht="22.5" customHeight="1" x14ac:dyDescent="0.3">
      <c r="A22" s="48">
        <f t="shared" si="1"/>
        <v>46012</v>
      </c>
      <c r="B22" s="49" t="str">
        <f t="shared" si="0"/>
        <v>DI</v>
      </c>
      <c r="C22" s="86"/>
      <c r="D22" s="87"/>
      <c r="E22" s="87"/>
    </row>
    <row r="23" spans="1:5" ht="22.5" customHeight="1" x14ac:dyDescent="0.3">
      <c r="A23" s="48">
        <f t="shared" si="1"/>
        <v>46013</v>
      </c>
      <c r="B23" s="49" t="str">
        <f t="shared" si="0"/>
        <v>LU</v>
      </c>
      <c r="C23" s="86"/>
      <c r="D23" s="87"/>
      <c r="E23" s="87"/>
    </row>
    <row r="24" spans="1:5" ht="22.5" customHeight="1" x14ac:dyDescent="0.3">
      <c r="A24" s="48">
        <f t="shared" si="1"/>
        <v>46014</v>
      </c>
      <c r="B24" s="49" t="str">
        <f t="shared" si="0"/>
        <v>MA</v>
      </c>
      <c r="C24" s="86"/>
      <c r="D24" s="87"/>
      <c r="E24" s="87"/>
    </row>
    <row r="25" spans="1:5" ht="22.5" customHeight="1" x14ac:dyDescent="0.3">
      <c r="A25" s="48">
        <f t="shared" si="1"/>
        <v>46015</v>
      </c>
      <c r="B25" s="49" t="str">
        <f t="shared" si="0"/>
        <v>ME</v>
      </c>
      <c r="C25" s="86"/>
      <c r="D25" s="87"/>
      <c r="E25" s="87"/>
    </row>
    <row r="26" spans="1:5" ht="22.5" customHeight="1" x14ac:dyDescent="0.3">
      <c r="A26" s="48">
        <f t="shared" si="1"/>
        <v>46016</v>
      </c>
      <c r="B26" s="86" t="str">
        <f t="shared" si="0"/>
        <v>JE</v>
      </c>
      <c r="C26" s="86"/>
      <c r="D26" s="87"/>
      <c r="E26" s="87"/>
    </row>
    <row r="27" spans="1:5" ht="22.5" customHeight="1" x14ac:dyDescent="0.3">
      <c r="A27" s="48">
        <f t="shared" si="1"/>
        <v>46017</v>
      </c>
      <c r="B27" s="49" t="str">
        <f t="shared" si="0"/>
        <v>VE</v>
      </c>
      <c r="C27" s="86"/>
      <c r="D27" s="87"/>
      <c r="E27" s="87"/>
    </row>
    <row r="28" spans="1:5" ht="22.5" customHeight="1" x14ac:dyDescent="0.3">
      <c r="A28" s="48">
        <f t="shared" si="1"/>
        <v>46018</v>
      </c>
      <c r="B28" s="49" t="str">
        <f t="shared" si="0"/>
        <v>SA</v>
      </c>
      <c r="C28" s="86"/>
      <c r="D28" s="87"/>
      <c r="E28" s="87"/>
    </row>
    <row r="29" spans="1:5" ht="22.5" customHeight="1" x14ac:dyDescent="0.3">
      <c r="A29" s="48">
        <f t="shared" si="1"/>
        <v>46019</v>
      </c>
      <c r="B29" s="49" t="str">
        <f t="shared" si="0"/>
        <v>DI</v>
      </c>
      <c r="C29" s="86"/>
      <c r="D29" s="87"/>
      <c r="E29" s="87"/>
    </row>
    <row r="30" spans="1:5" ht="22.5" customHeight="1" x14ac:dyDescent="0.3">
      <c r="A30" s="48">
        <f t="shared" si="1"/>
        <v>46020</v>
      </c>
      <c r="B30" s="49" t="str">
        <f t="shared" si="0"/>
        <v>LU</v>
      </c>
      <c r="C30" s="86"/>
      <c r="D30" s="87"/>
      <c r="E30" s="87"/>
    </row>
    <row r="31" spans="1:5" ht="22.5" customHeight="1" x14ac:dyDescent="0.3">
      <c r="A31" s="48">
        <f t="shared" si="1"/>
        <v>46021</v>
      </c>
      <c r="B31" s="49" t="str">
        <f t="shared" si="0"/>
        <v>MA</v>
      </c>
      <c r="C31" s="86"/>
      <c r="D31" s="87"/>
      <c r="E31" s="87"/>
    </row>
    <row r="32" spans="1:5" ht="22.5" customHeight="1" x14ac:dyDescent="0.3">
      <c r="A32" s="48">
        <f t="shared" si="1"/>
        <v>46022</v>
      </c>
      <c r="B32" s="49" t="str">
        <f t="shared" si="0"/>
        <v>ME</v>
      </c>
      <c r="C32" s="86"/>
      <c r="D32" s="87"/>
      <c r="E32" s="87"/>
    </row>
    <row r="33" spans="1:5" ht="11.25" customHeight="1" thickBot="1" x14ac:dyDescent="0.35">
      <c r="A33" s="54"/>
      <c r="B33" s="60"/>
      <c r="C33" s="53"/>
      <c r="D33" s="54"/>
      <c r="E33" s="54"/>
    </row>
    <row r="34" spans="1:5" x14ac:dyDescent="0.3">
      <c r="A34" s="91"/>
      <c r="B34" s="78" t="s">
        <v>14</v>
      </c>
      <c r="C34" s="78"/>
      <c r="D34" s="78"/>
      <c r="E34" s="56" t="s">
        <v>4</v>
      </c>
    </row>
    <row r="35" spans="1:5" ht="14.1" customHeight="1" x14ac:dyDescent="0.3">
      <c r="A35" s="91"/>
      <c r="B35" s="78" t="s">
        <v>15</v>
      </c>
      <c r="C35" s="78"/>
      <c r="D35" s="78"/>
      <c r="E35" s="57"/>
    </row>
    <row r="36" spans="1:5" ht="14.1" customHeight="1" x14ac:dyDescent="0.3">
      <c r="A36" s="91"/>
      <c r="B36" s="78" t="s">
        <v>16</v>
      </c>
      <c r="C36" s="78"/>
      <c r="D36" s="78"/>
      <c r="E36" s="57"/>
    </row>
    <row r="37" spans="1:5" ht="14.1" customHeight="1" x14ac:dyDescent="0.3">
      <c r="A37" s="92"/>
      <c r="B37" s="78" t="s">
        <v>17</v>
      </c>
      <c r="C37" s="78"/>
      <c r="D37" s="78"/>
      <c r="E37" s="57"/>
    </row>
    <row r="38" spans="1:5" ht="11.25" customHeight="1" x14ac:dyDescent="0.3">
      <c r="A38" s="54"/>
      <c r="B38" s="54"/>
      <c r="C38" s="54"/>
      <c r="D38" s="54"/>
      <c r="E38" s="57"/>
    </row>
    <row r="39" spans="1:5" ht="17.25" thickBot="1" x14ac:dyDescent="0.35">
      <c r="A39" s="54"/>
      <c r="B39" s="60"/>
      <c r="C39" s="53"/>
      <c r="D39" s="54"/>
      <c r="E39" s="58"/>
    </row>
  </sheetData>
  <sheetProtection algorithmName="SHA-512" hashValue="5+BIXePFfadBxSplX5DiTS/jifix83KJIehmbcE/d0W6Pc4BeMKEfUrZM/T2KwzrGRM0y4K3tp9P/yTi+5acpg==" saltValue="qtFAbFroieCKjSNr+Gws8Q==" spinCount="100000" sheet="1" objects="1" scenarios="1" formatCells="0" selectLockedCells="1" sort="0" autoFilter="0"/>
  <pageMargins left="0.25" right="0.25" top="0.75" bottom="0.75" header="0.3" footer="0.3"/>
  <pageSetup paperSize="9" orientation="portrait" horizontalDpi="1200" verticalDpi="1200" r:id="rId1"/>
  <headerFooter>
    <oddHeader>&amp;CMois de  &amp;A.</oddHeader>
  </headerFooter>
  <ignoredErrors>
    <ignoredError sqref="B2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1" id="{750F020D-73E5-4C67-8AC1-99D623E878E6}">
            <xm:f>NOT(OR(WEEKDAY($A2,2)=6, WEEKDAY($A2,2)=7, COUNTIF(INFOS!$A$2:$A$14,$A2)&gt;0))</xm:f>
            <x14:dxf>
              <font>
                <b val="0"/>
                <i val="0"/>
              </font>
              <fill>
                <patternFill>
                  <bgColor rgb="FFE4D5E6"/>
                </patternFill>
              </fill>
            </x14:dxf>
          </x14:cfRule>
          <xm:sqref>A2:B32</xm:sqref>
        </x14:conditionalFormatting>
        <x14:conditionalFormatting xmlns:xm="http://schemas.microsoft.com/office/excel/2006/main">
          <x14:cfRule type="expression" priority="1" stopIfTrue="1" id="{C5964CDB-F0C4-4799-98AC-3C32384C2007}">
            <xm:f>OR(WEEKDAY($A2,2)=6, WEEKDAY($A2,2)=7, COUNTIF(INFOS!$A$2:$A$14,$A2)&gt;0)</xm:f>
            <x14:dxf>
              <font>
                <b/>
                <i val="0"/>
              </font>
              <fill>
                <patternFill>
                  <bgColor theme="9" tint="0.59996337778862885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A2:E32</xm:sqref>
        </x14:conditionalFormatting>
        <x14:conditionalFormatting xmlns:xm="http://schemas.microsoft.com/office/excel/2006/main">
          <x14:cfRule type="expression" priority="172" id="{89EF3AF1-CA73-4187-815B-720C96BE3327}">
            <xm:f>SUMPRODUCT(($A2&gt;=INFOS!$M$2:$M$6)*($A2&lt;INFOS!$N$2:$N$6))&gt;0</xm:f>
            <x14:dxf>
              <fill>
                <patternFill>
                  <bgColor theme="9" tint="0.79998168889431442"/>
                </patternFill>
              </fill>
            </x14:dxf>
          </x14:cfRule>
          <xm:sqref>C2:E32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B2C98-A4DC-498D-9CA1-4BE150A6CEC6}">
  <sheetPr codeName="Feuil5"/>
  <dimension ref="A1:G39"/>
  <sheetViews>
    <sheetView showRowColHeaders="0" view="pageLayout" topLeftCell="A13" zoomScale="106" zoomScaleNormal="100" zoomScalePageLayoutView="106" workbookViewId="0">
      <selection activeCell="A36" sqref="A36"/>
    </sheetView>
  </sheetViews>
  <sheetFormatPr baseColWidth="10" defaultColWidth="11" defaultRowHeight="16.5" x14ac:dyDescent="0.3"/>
  <cols>
    <col min="1" max="1" width="6.875" customWidth="1"/>
    <col min="2" max="2" width="3.875" style="7" customWidth="1"/>
    <col min="3" max="3" width="27.875" style="8" customWidth="1"/>
    <col min="4" max="5" width="27.875" customWidth="1"/>
    <col min="6" max="6" width="17.625" customWidth="1"/>
  </cols>
  <sheetData>
    <row r="1" spans="1:7" x14ac:dyDescent="0.3">
      <c r="A1" s="103" t="str">
        <f>TEXT(A2,"mmm")&amp;"."</f>
        <v>janv.</v>
      </c>
      <c r="B1" s="104"/>
      <c r="C1" s="75" t="s">
        <v>0</v>
      </c>
      <c r="D1" s="75" t="s">
        <v>1</v>
      </c>
      <c r="E1" s="75" t="s">
        <v>2</v>
      </c>
    </row>
    <row r="2" spans="1:7" ht="22.5" customHeight="1" x14ac:dyDescent="0.3">
      <c r="A2" s="44">
        <f>EDATE(SEPT!A2,4)</f>
        <v>46023</v>
      </c>
      <c r="B2" s="45" t="str">
        <f>UPPER(LEFT(TEXT(A2,"jjjj"),2))</f>
        <v>JE</v>
      </c>
      <c r="C2" s="75"/>
      <c r="D2" s="76"/>
      <c r="E2" s="76"/>
      <c r="F2" s="5"/>
    </row>
    <row r="3" spans="1:7" ht="22.5" customHeight="1" x14ac:dyDescent="0.3">
      <c r="A3" s="44">
        <f>A2+1</f>
        <v>46024</v>
      </c>
      <c r="B3" s="45" t="str">
        <f t="shared" ref="B3:B32" si="0">UPPER(LEFT(TEXT(A3,"jjjj"),2))</f>
        <v>VE</v>
      </c>
      <c r="C3" s="75"/>
      <c r="D3" s="76"/>
      <c r="E3" s="76"/>
    </row>
    <row r="4" spans="1:7" ht="22.5" customHeight="1" x14ac:dyDescent="0.3">
      <c r="A4" s="44">
        <f t="shared" ref="A4:A32" si="1">A3+1</f>
        <v>46025</v>
      </c>
      <c r="B4" s="45" t="str">
        <f t="shared" si="0"/>
        <v>SA</v>
      </c>
      <c r="C4" s="51"/>
      <c r="D4" s="52"/>
      <c r="E4" s="52"/>
    </row>
    <row r="5" spans="1:7" ht="22.5" customHeight="1" x14ac:dyDescent="0.3">
      <c r="A5" s="44">
        <f t="shared" si="1"/>
        <v>46026</v>
      </c>
      <c r="B5" s="45" t="str">
        <f t="shared" si="0"/>
        <v>DI</v>
      </c>
      <c r="C5" s="51"/>
      <c r="D5" s="52"/>
      <c r="E5" s="52"/>
    </row>
    <row r="6" spans="1:7" ht="22.5" customHeight="1" x14ac:dyDescent="0.3">
      <c r="A6" s="44">
        <f t="shared" si="1"/>
        <v>46027</v>
      </c>
      <c r="B6" s="45" t="str">
        <f t="shared" si="0"/>
        <v>LU</v>
      </c>
      <c r="C6" s="51"/>
      <c r="D6" s="52"/>
      <c r="E6" s="52"/>
    </row>
    <row r="7" spans="1:7" ht="22.5" customHeight="1" x14ac:dyDescent="0.3">
      <c r="A7" s="44">
        <f t="shared" si="1"/>
        <v>46028</v>
      </c>
      <c r="B7" s="45" t="str">
        <f t="shared" si="0"/>
        <v>MA</v>
      </c>
      <c r="C7" s="51"/>
      <c r="D7" s="52"/>
      <c r="E7" s="52"/>
    </row>
    <row r="8" spans="1:7" ht="22.5" customHeight="1" x14ac:dyDescent="0.3">
      <c r="A8" s="44">
        <f t="shared" si="1"/>
        <v>46029</v>
      </c>
      <c r="B8" s="45" t="str">
        <f t="shared" si="0"/>
        <v>ME</v>
      </c>
      <c r="C8" s="51"/>
      <c r="D8" s="52"/>
      <c r="E8" s="52"/>
    </row>
    <row r="9" spans="1:7" ht="22.5" customHeight="1" x14ac:dyDescent="0.3">
      <c r="A9" s="44">
        <f t="shared" si="1"/>
        <v>46030</v>
      </c>
      <c r="B9" s="45" t="str">
        <f t="shared" si="0"/>
        <v>JE</v>
      </c>
      <c r="C9" s="51"/>
      <c r="D9" s="52"/>
      <c r="E9" s="52"/>
    </row>
    <row r="10" spans="1:7" ht="22.5" customHeight="1" x14ac:dyDescent="0.3">
      <c r="A10" s="44">
        <f t="shared" si="1"/>
        <v>46031</v>
      </c>
      <c r="B10" s="45" t="str">
        <f t="shared" si="0"/>
        <v>VE</v>
      </c>
      <c r="C10" s="51"/>
      <c r="D10" s="52"/>
      <c r="E10" s="52"/>
    </row>
    <row r="11" spans="1:7" ht="22.5" customHeight="1" x14ac:dyDescent="0.3">
      <c r="A11" s="44">
        <f t="shared" si="1"/>
        <v>46032</v>
      </c>
      <c r="B11" s="45" t="str">
        <f t="shared" si="0"/>
        <v>SA</v>
      </c>
      <c r="C11" s="51"/>
      <c r="D11" s="52"/>
      <c r="E11" s="52"/>
      <c r="G11" s="6"/>
    </row>
    <row r="12" spans="1:7" ht="22.5" customHeight="1" x14ac:dyDescent="0.3">
      <c r="A12" s="44">
        <f t="shared" si="1"/>
        <v>46033</v>
      </c>
      <c r="B12" s="45" t="str">
        <f t="shared" si="0"/>
        <v>DI</v>
      </c>
      <c r="C12" s="64"/>
      <c r="D12" s="65"/>
      <c r="E12" s="65"/>
    </row>
    <row r="13" spans="1:7" ht="22.5" customHeight="1" x14ac:dyDescent="0.3">
      <c r="A13" s="44">
        <f t="shared" si="1"/>
        <v>46034</v>
      </c>
      <c r="B13" s="45" t="str">
        <f t="shared" si="0"/>
        <v>LU</v>
      </c>
      <c r="C13" s="51"/>
      <c r="D13" s="52"/>
      <c r="E13" s="52"/>
    </row>
    <row r="14" spans="1:7" ht="22.5" customHeight="1" x14ac:dyDescent="0.3">
      <c r="A14" s="44">
        <f t="shared" si="1"/>
        <v>46035</v>
      </c>
      <c r="B14" s="45" t="str">
        <f t="shared" si="0"/>
        <v>MA</v>
      </c>
      <c r="C14" s="51"/>
      <c r="D14" s="52"/>
      <c r="E14" s="52"/>
    </row>
    <row r="15" spans="1:7" ht="22.5" customHeight="1" x14ac:dyDescent="0.3">
      <c r="A15" s="44">
        <f t="shared" si="1"/>
        <v>46036</v>
      </c>
      <c r="B15" s="45" t="str">
        <f t="shared" si="0"/>
        <v>ME</v>
      </c>
      <c r="C15" s="51"/>
      <c r="D15" s="52"/>
      <c r="E15" s="52"/>
    </row>
    <row r="16" spans="1:7" ht="22.5" customHeight="1" x14ac:dyDescent="0.3">
      <c r="A16" s="44">
        <f t="shared" si="1"/>
        <v>46037</v>
      </c>
      <c r="B16" s="45" t="str">
        <f t="shared" si="0"/>
        <v>JE</v>
      </c>
      <c r="C16" s="51"/>
      <c r="D16" s="52"/>
      <c r="E16" s="52"/>
    </row>
    <row r="17" spans="1:5" ht="22.5" customHeight="1" x14ac:dyDescent="0.3">
      <c r="A17" s="44">
        <f t="shared" si="1"/>
        <v>46038</v>
      </c>
      <c r="B17" s="45" t="str">
        <f t="shared" si="0"/>
        <v>VE</v>
      </c>
      <c r="C17" s="51"/>
      <c r="D17" s="52"/>
      <c r="E17" s="52"/>
    </row>
    <row r="18" spans="1:5" ht="22.5" customHeight="1" x14ac:dyDescent="0.3">
      <c r="A18" s="44">
        <f t="shared" si="1"/>
        <v>46039</v>
      </c>
      <c r="B18" s="45" t="str">
        <f t="shared" si="0"/>
        <v>SA</v>
      </c>
      <c r="C18" s="51"/>
      <c r="D18" s="52"/>
      <c r="E18" s="52"/>
    </row>
    <row r="19" spans="1:5" ht="22.5" customHeight="1" x14ac:dyDescent="0.3">
      <c r="A19" s="44">
        <f t="shared" si="1"/>
        <v>46040</v>
      </c>
      <c r="B19" s="45" t="str">
        <f t="shared" si="0"/>
        <v>DI</v>
      </c>
      <c r="C19" s="51"/>
      <c r="D19" s="52"/>
      <c r="E19" s="52"/>
    </row>
    <row r="20" spans="1:5" ht="22.5" customHeight="1" x14ac:dyDescent="0.3">
      <c r="A20" s="44">
        <f t="shared" si="1"/>
        <v>46041</v>
      </c>
      <c r="B20" s="45" t="str">
        <f t="shared" si="0"/>
        <v>LU</v>
      </c>
      <c r="C20" s="51"/>
      <c r="D20" s="52"/>
      <c r="E20" s="52"/>
    </row>
    <row r="21" spans="1:5" ht="22.5" customHeight="1" x14ac:dyDescent="0.3">
      <c r="A21" s="44">
        <f t="shared" si="1"/>
        <v>46042</v>
      </c>
      <c r="B21" s="45" t="str">
        <f t="shared" si="0"/>
        <v>MA</v>
      </c>
      <c r="C21" s="51"/>
      <c r="D21" s="52"/>
      <c r="E21" s="52"/>
    </row>
    <row r="22" spans="1:5" ht="22.5" customHeight="1" x14ac:dyDescent="0.3">
      <c r="A22" s="44">
        <f t="shared" si="1"/>
        <v>46043</v>
      </c>
      <c r="B22" s="45" t="str">
        <f t="shared" si="0"/>
        <v>ME</v>
      </c>
      <c r="C22" s="51"/>
      <c r="D22" s="52"/>
      <c r="E22" s="52"/>
    </row>
    <row r="23" spans="1:5" ht="22.5" customHeight="1" x14ac:dyDescent="0.3">
      <c r="A23" s="44">
        <f t="shared" si="1"/>
        <v>46044</v>
      </c>
      <c r="B23" s="45" t="str">
        <f t="shared" si="0"/>
        <v>JE</v>
      </c>
      <c r="C23" s="51"/>
      <c r="D23" s="52"/>
      <c r="E23" s="52"/>
    </row>
    <row r="24" spans="1:5" ht="22.5" customHeight="1" x14ac:dyDescent="0.3">
      <c r="A24" s="44">
        <f t="shared" si="1"/>
        <v>46045</v>
      </c>
      <c r="B24" s="45" t="str">
        <f t="shared" si="0"/>
        <v>VE</v>
      </c>
      <c r="C24" s="51"/>
      <c r="D24" s="52"/>
      <c r="E24" s="52"/>
    </row>
    <row r="25" spans="1:5" ht="22.5" customHeight="1" x14ac:dyDescent="0.3">
      <c r="A25" s="44">
        <f t="shared" si="1"/>
        <v>46046</v>
      </c>
      <c r="B25" s="45" t="str">
        <f t="shared" si="0"/>
        <v>SA</v>
      </c>
      <c r="C25" s="51"/>
      <c r="D25" s="52"/>
      <c r="E25" s="52"/>
    </row>
    <row r="26" spans="1:5" ht="22.5" customHeight="1" x14ac:dyDescent="0.3">
      <c r="A26" s="44">
        <f t="shared" si="1"/>
        <v>46047</v>
      </c>
      <c r="B26" s="45" t="str">
        <f t="shared" si="0"/>
        <v>DI</v>
      </c>
      <c r="C26" s="51"/>
      <c r="D26" s="52"/>
      <c r="E26" s="52"/>
    </row>
    <row r="27" spans="1:5" ht="22.5" customHeight="1" x14ac:dyDescent="0.3">
      <c r="A27" s="44">
        <f t="shared" si="1"/>
        <v>46048</v>
      </c>
      <c r="B27" s="45" t="str">
        <f t="shared" si="0"/>
        <v>LU</v>
      </c>
      <c r="C27" s="51"/>
      <c r="D27" s="52"/>
      <c r="E27" s="52"/>
    </row>
    <row r="28" spans="1:5" ht="22.5" customHeight="1" x14ac:dyDescent="0.3">
      <c r="A28" s="44">
        <f t="shared" si="1"/>
        <v>46049</v>
      </c>
      <c r="B28" s="45" t="str">
        <f t="shared" si="0"/>
        <v>MA</v>
      </c>
      <c r="C28" s="51"/>
      <c r="D28" s="52"/>
      <c r="E28" s="52"/>
    </row>
    <row r="29" spans="1:5" ht="22.5" customHeight="1" x14ac:dyDescent="0.3">
      <c r="A29" s="44">
        <f t="shared" si="1"/>
        <v>46050</v>
      </c>
      <c r="B29" s="45" t="str">
        <f t="shared" si="0"/>
        <v>ME</v>
      </c>
      <c r="C29" s="51"/>
      <c r="D29" s="52"/>
      <c r="E29" s="52"/>
    </row>
    <row r="30" spans="1:5" ht="22.5" customHeight="1" x14ac:dyDescent="0.3">
      <c r="A30" s="44">
        <f t="shared" si="1"/>
        <v>46051</v>
      </c>
      <c r="B30" s="45" t="str">
        <f t="shared" si="0"/>
        <v>JE</v>
      </c>
      <c r="C30" s="51"/>
      <c r="D30" s="52"/>
      <c r="E30" s="52"/>
    </row>
    <row r="31" spans="1:5" ht="22.5" customHeight="1" x14ac:dyDescent="0.3">
      <c r="A31" s="44">
        <f t="shared" si="1"/>
        <v>46052</v>
      </c>
      <c r="B31" s="45" t="str">
        <f t="shared" si="0"/>
        <v>VE</v>
      </c>
      <c r="C31" s="51"/>
      <c r="D31" s="52"/>
      <c r="E31" s="52"/>
    </row>
    <row r="32" spans="1:5" ht="22.5" customHeight="1" x14ac:dyDescent="0.3">
      <c r="A32" s="44">
        <f t="shared" si="1"/>
        <v>46053</v>
      </c>
      <c r="B32" s="45" t="str">
        <f t="shared" si="0"/>
        <v>SA</v>
      </c>
      <c r="C32" s="69"/>
      <c r="D32" s="70"/>
      <c r="E32" s="70"/>
    </row>
    <row r="33" spans="1:5" ht="11.25" customHeight="1" x14ac:dyDescent="0.3">
      <c r="A33" s="71"/>
      <c r="B33" s="71"/>
      <c r="C33" s="71"/>
      <c r="D33" s="71"/>
      <c r="E33" s="54"/>
    </row>
    <row r="34" spans="1:5" ht="17.100000000000001" customHeight="1" x14ac:dyDescent="0.3">
      <c r="A34" s="91"/>
      <c r="B34" s="78" t="s">
        <v>18</v>
      </c>
      <c r="C34" s="78"/>
      <c r="D34" s="78"/>
      <c r="E34" s="78"/>
    </row>
    <row r="35" spans="1:5" ht="14.1" customHeight="1" thickBot="1" x14ac:dyDescent="0.35">
      <c r="A35" s="54"/>
      <c r="B35" s="62"/>
      <c r="C35" s="62"/>
      <c r="D35" s="62"/>
      <c r="E35" s="54"/>
    </row>
    <row r="36" spans="1:5" ht="14.1" customHeight="1" x14ac:dyDescent="0.3">
      <c r="A36" s="93"/>
      <c r="B36" s="80"/>
      <c r="C36" s="79" t="s">
        <v>4</v>
      </c>
      <c r="D36" s="80"/>
      <c r="E36" s="81"/>
    </row>
    <row r="37" spans="1:5" ht="14.1" customHeight="1" x14ac:dyDescent="0.3">
      <c r="A37" s="94"/>
      <c r="B37" s="71"/>
      <c r="C37" s="67"/>
      <c r="D37" s="62"/>
      <c r="E37" s="82"/>
    </row>
    <row r="38" spans="1:5" x14ac:dyDescent="0.3">
      <c r="A38" s="95"/>
      <c r="B38" s="62"/>
      <c r="C38" s="62"/>
      <c r="D38" s="62"/>
      <c r="E38" s="82"/>
    </row>
    <row r="39" spans="1:5" ht="11.25" customHeight="1" thickBot="1" x14ac:dyDescent="0.35">
      <c r="A39" s="98"/>
      <c r="B39" s="84"/>
      <c r="C39" s="84"/>
      <c r="D39" s="84"/>
      <c r="E39" s="85"/>
    </row>
  </sheetData>
  <sheetProtection algorithmName="SHA-512" hashValue="QcMNedGon+dDcpgoy6lKgUiQv/9TR9LvxCajovU8shxWPztSA2lGQ4lkro3xO/9VHJb6/ZvOf8aDx8goWp6YPg==" saltValue="sg6ETA/8B/kYvt34OB1ZDA==" spinCount="100000" sheet="1" objects="1" scenarios="1" formatCells="0" selectLockedCells="1" sort="0" autoFilter="0"/>
  <pageMargins left="0.25" right="0.25" top="0.75" bottom="0.75" header="0.3" footer="0.3"/>
  <pageSetup paperSize="9" orientation="portrait" horizontalDpi="1200" verticalDpi="1200" r:id="rId1"/>
  <headerFooter>
    <oddHeader>&amp;CMois de  &amp;A.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3" id="{29C25FD1-74CD-4D7B-9C2F-0CA68D3133C7}">
            <xm:f>NOT(OR(WEEKDAY($A1048548,2)=6, WEEKDAY($A1048548,2)=7, COUNTIF(INFOS!$A$2:$A$14,$A1048548)&gt;0))</xm:f>
            <x14:dxf>
              <font>
                <b val="0"/>
                <i val="0"/>
              </font>
              <fill>
                <patternFill>
                  <bgColor rgb="FFCC99CC"/>
                </patternFill>
              </fill>
            </x14:dxf>
          </x14:cfRule>
          <xm:sqref>A2:B32</xm:sqref>
        </x14:conditionalFormatting>
        <x14:conditionalFormatting xmlns:xm="http://schemas.microsoft.com/office/excel/2006/main">
          <x14:cfRule type="expression" priority="1" stopIfTrue="1" id="{00000000-000E-0000-0400-000001000000}">
            <xm:f>OR(WEEKDAY($A2,2)=6, WEEKDAY($A2,2)=7, COUNTIF(INFOS!$A$2:$A$14,$A2)&gt;0)</xm:f>
            <x14:dxf>
              <font>
                <b/>
                <i val="0"/>
              </font>
              <fill>
                <patternFill>
                  <bgColor theme="9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A2:E32</xm:sqref>
        </x14:conditionalFormatting>
        <x14:conditionalFormatting xmlns:xm="http://schemas.microsoft.com/office/excel/2006/main">
          <x14:cfRule type="expression" priority="173" id="{0FA19CEB-8A77-430C-9FCF-EA75DA128F54}">
            <xm:f>SUMPRODUCT(($A2&gt;=INFOS!$M$2:$M$6)*($A2&lt;INFOS!$N$2:$N$6))&gt;0</xm:f>
            <x14:dxf>
              <fill>
                <patternFill>
                  <bgColor rgb="FFCC99CC"/>
                </patternFill>
              </fill>
            </x14:dxf>
          </x14:cfRule>
          <xm:sqref>C2:E32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936E-EB70-4965-B7AD-6B0D305379F0}">
  <sheetPr codeName="Feuil6"/>
  <dimension ref="A1:G39"/>
  <sheetViews>
    <sheetView showRowColHeaders="0" view="pageLayout" topLeftCell="A13" zoomScale="106" zoomScaleNormal="100" zoomScalePageLayoutView="106" workbookViewId="0">
      <selection activeCell="A36" sqref="A36"/>
    </sheetView>
  </sheetViews>
  <sheetFormatPr baseColWidth="10" defaultColWidth="11" defaultRowHeight="16.5" x14ac:dyDescent="0.3"/>
  <cols>
    <col min="1" max="1" width="6.875" customWidth="1"/>
    <col min="2" max="2" width="3.875" style="7" customWidth="1"/>
    <col min="3" max="3" width="27.875" style="8" customWidth="1"/>
    <col min="4" max="5" width="27.875" customWidth="1"/>
    <col min="6" max="6" width="17.625" customWidth="1"/>
  </cols>
  <sheetData>
    <row r="1" spans="1:7" x14ac:dyDescent="0.3">
      <c r="A1" s="103" t="str">
        <f>TEXT(A2,"mmm")&amp;"."</f>
        <v>févr.</v>
      </c>
      <c r="B1" s="104"/>
      <c r="C1" s="75" t="s">
        <v>0</v>
      </c>
      <c r="D1" s="75" t="s">
        <v>1</v>
      </c>
      <c r="E1" s="75" t="s">
        <v>2</v>
      </c>
    </row>
    <row r="2" spans="1:7" ht="22.5" customHeight="1" x14ac:dyDescent="0.3">
      <c r="A2" s="44">
        <f>EDATE(SEPT!A2,5)</f>
        <v>46054</v>
      </c>
      <c r="B2" s="45" t="str">
        <f>UPPER(LEFT(TEXT(A2,"jjjj"),2))</f>
        <v>DI</v>
      </c>
      <c r="C2" s="75"/>
      <c r="D2" s="76"/>
      <c r="E2" s="76"/>
      <c r="F2" s="5"/>
    </row>
    <row r="3" spans="1:7" ht="22.5" customHeight="1" x14ac:dyDescent="0.3">
      <c r="A3" s="44">
        <f>A2+1</f>
        <v>46055</v>
      </c>
      <c r="B3" s="45" t="str">
        <f t="shared" ref="B3:B30" si="0">UPPER(LEFT(TEXT(A3,"jjjj"),2))</f>
        <v>LU</v>
      </c>
      <c r="C3" s="51"/>
      <c r="D3" s="52"/>
      <c r="E3" s="52"/>
    </row>
    <row r="4" spans="1:7" ht="22.5" customHeight="1" x14ac:dyDescent="0.3">
      <c r="A4" s="44">
        <f t="shared" ref="A4:A29" si="1">A3+1</f>
        <v>46056</v>
      </c>
      <c r="B4" s="45" t="str">
        <f t="shared" si="0"/>
        <v>MA</v>
      </c>
      <c r="C4" s="51"/>
      <c r="D4" s="52"/>
      <c r="E4" s="52"/>
    </row>
    <row r="5" spans="1:7" ht="22.5" customHeight="1" x14ac:dyDescent="0.3">
      <c r="A5" s="44">
        <f t="shared" si="1"/>
        <v>46057</v>
      </c>
      <c r="B5" s="45" t="str">
        <f t="shared" si="0"/>
        <v>ME</v>
      </c>
      <c r="C5" s="51"/>
      <c r="D5" s="52"/>
      <c r="E5" s="52"/>
    </row>
    <row r="6" spans="1:7" ht="22.5" customHeight="1" x14ac:dyDescent="0.3">
      <c r="A6" s="44">
        <f t="shared" si="1"/>
        <v>46058</v>
      </c>
      <c r="B6" s="45" t="str">
        <f t="shared" si="0"/>
        <v>JE</v>
      </c>
      <c r="C6" s="51"/>
      <c r="D6" s="52"/>
      <c r="E6" s="52"/>
    </row>
    <row r="7" spans="1:7" ht="22.5" customHeight="1" x14ac:dyDescent="0.3">
      <c r="A7" s="44">
        <f t="shared" si="1"/>
        <v>46059</v>
      </c>
      <c r="B7" s="45" t="str">
        <f t="shared" si="0"/>
        <v>VE</v>
      </c>
      <c r="C7" s="51"/>
      <c r="D7" s="52"/>
      <c r="E7" s="52"/>
    </row>
    <row r="8" spans="1:7" ht="22.5" customHeight="1" x14ac:dyDescent="0.3">
      <c r="A8" s="44">
        <f t="shared" si="1"/>
        <v>46060</v>
      </c>
      <c r="B8" s="45" t="str">
        <f t="shared" si="0"/>
        <v>SA</v>
      </c>
      <c r="C8" s="51"/>
      <c r="D8" s="52"/>
      <c r="E8" s="52"/>
    </row>
    <row r="9" spans="1:7" ht="22.5" customHeight="1" x14ac:dyDescent="0.3">
      <c r="A9" s="44">
        <f t="shared" si="1"/>
        <v>46061</v>
      </c>
      <c r="B9" s="45" t="str">
        <f t="shared" si="0"/>
        <v>DI</v>
      </c>
      <c r="C9" s="51"/>
      <c r="D9" s="52"/>
      <c r="E9" s="52"/>
    </row>
    <row r="10" spans="1:7" ht="22.5" customHeight="1" x14ac:dyDescent="0.3">
      <c r="A10" s="44">
        <f t="shared" si="1"/>
        <v>46062</v>
      </c>
      <c r="B10" s="45" t="str">
        <f t="shared" si="0"/>
        <v>LU</v>
      </c>
      <c r="C10" s="76"/>
      <c r="D10" s="76"/>
      <c r="E10" s="76"/>
    </row>
    <row r="11" spans="1:7" ht="22.5" customHeight="1" x14ac:dyDescent="0.3">
      <c r="A11" s="44">
        <f t="shared" si="1"/>
        <v>46063</v>
      </c>
      <c r="B11" s="45" t="str">
        <f t="shared" si="0"/>
        <v>MA</v>
      </c>
      <c r="C11" s="76"/>
      <c r="D11" s="76"/>
      <c r="E11" s="76"/>
      <c r="G11" s="6"/>
    </row>
    <row r="12" spans="1:7" ht="22.5" customHeight="1" x14ac:dyDescent="0.3">
      <c r="A12" s="44">
        <f t="shared" si="1"/>
        <v>46064</v>
      </c>
      <c r="B12" s="45" t="str">
        <f t="shared" si="0"/>
        <v>ME</v>
      </c>
      <c r="C12" s="76"/>
      <c r="D12" s="76"/>
      <c r="E12" s="76"/>
    </row>
    <row r="13" spans="1:7" ht="22.5" customHeight="1" x14ac:dyDescent="0.3">
      <c r="A13" s="44">
        <f t="shared" si="1"/>
        <v>46065</v>
      </c>
      <c r="B13" s="45" t="str">
        <f t="shared" si="0"/>
        <v>JE</v>
      </c>
      <c r="C13" s="76"/>
      <c r="D13" s="76"/>
      <c r="E13" s="76"/>
    </row>
    <row r="14" spans="1:7" ht="22.5" customHeight="1" x14ac:dyDescent="0.3">
      <c r="A14" s="44">
        <f t="shared" si="1"/>
        <v>46066</v>
      </c>
      <c r="B14" s="45" t="str">
        <f t="shared" si="0"/>
        <v>VE</v>
      </c>
      <c r="C14" s="76"/>
      <c r="D14" s="76"/>
      <c r="E14" s="76"/>
    </row>
    <row r="15" spans="1:7" ht="22.5" customHeight="1" x14ac:dyDescent="0.3">
      <c r="A15" s="44">
        <f t="shared" si="1"/>
        <v>46067</v>
      </c>
      <c r="B15" s="45" t="str">
        <f t="shared" si="0"/>
        <v>SA</v>
      </c>
      <c r="C15" s="76"/>
      <c r="D15" s="76"/>
      <c r="E15" s="76"/>
    </row>
    <row r="16" spans="1:7" ht="22.5" customHeight="1" x14ac:dyDescent="0.3">
      <c r="A16" s="44">
        <f t="shared" si="1"/>
        <v>46068</v>
      </c>
      <c r="B16" s="45" t="str">
        <f t="shared" si="0"/>
        <v>DI</v>
      </c>
      <c r="C16" s="76"/>
      <c r="D16" s="76"/>
      <c r="E16" s="76"/>
    </row>
    <row r="17" spans="1:5" ht="22.5" customHeight="1" x14ac:dyDescent="0.3">
      <c r="A17" s="44">
        <f t="shared" si="1"/>
        <v>46069</v>
      </c>
      <c r="B17" s="45" t="str">
        <f t="shared" si="0"/>
        <v>LU</v>
      </c>
      <c r="C17" s="76"/>
      <c r="D17" s="76"/>
      <c r="E17" s="76"/>
    </row>
    <row r="18" spans="1:5" ht="22.5" customHeight="1" x14ac:dyDescent="0.3">
      <c r="A18" s="44">
        <f t="shared" si="1"/>
        <v>46070</v>
      </c>
      <c r="B18" s="45" t="str">
        <f t="shared" si="0"/>
        <v>MA</v>
      </c>
      <c r="C18" s="76"/>
      <c r="D18" s="76"/>
      <c r="E18" s="76"/>
    </row>
    <row r="19" spans="1:5" ht="22.5" customHeight="1" x14ac:dyDescent="0.3">
      <c r="A19" s="44">
        <f t="shared" si="1"/>
        <v>46071</v>
      </c>
      <c r="B19" s="45" t="str">
        <f t="shared" si="0"/>
        <v>ME</v>
      </c>
      <c r="C19" s="76"/>
      <c r="D19" s="76"/>
      <c r="E19" s="76"/>
    </row>
    <row r="20" spans="1:5" ht="22.5" customHeight="1" x14ac:dyDescent="0.3">
      <c r="A20" s="44">
        <f t="shared" si="1"/>
        <v>46072</v>
      </c>
      <c r="B20" s="45" t="str">
        <f t="shared" si="0"/>
        <v>JE</v>
      </c>
      <c r="C20" s="76"/>
      <c r="D20" s="76"/>
      <c r="E20" s="76"/>
    </row>
    <row r="21" spans="1:5" ht="22.5" customHeight="1" x14ac:dyDescent="0.3">
      <c r="A21" s="44">
        <f t="shared" si="1"/>
        <v>46073</v>
      </c>
      <c r="B21" s="45" t="str">
        <f t="shared" si="0"/>
        <v>VE</v>
      </c>
      <c r="C21" s="76"/>
      <c r="D21" s="76"/>
      <c r="E21" s="76"/>
    </row>
    <row r="22" spans="1:5" ht="22.5" customHeight="1" x14ac:dyDescent="0.3">
      <c r="A22" s="44">
        <f t="shared" si="1"/>
        <v>46074</v>
      </c>
      <c r="B22" s="45" t="str">
        <f t="shared" si="0"/>
        <v>SA</v>
      </c>
      <c r="C22" s="51"/>
      <c r="D22" s="52"/>
      <c r="E22" s="52"/>
    </row>
    <row r="23" spans="1:5" ht="22.5" customHeight="1" x14ac:dyDescent="0.3">
      <c r="A23" s="44">
        <f t="shared" si="1"/>
        <v>46075</v>
      </c>
      <c r="B23" s="45" t="str">
        <f t="shared" si="0"/>
        <v>DI</v>
      </c>
      <c r="C23" s="51"/>
      <c r="D23" s="52"/>
      <c r="E23" s="52"/>
    </row>
    <row r="24" spans="1:5" ht="22.5" customHeight="1" x14ac:dyDescent="0.3">
      <c r="A24" s="44">
        <f t="shared" si="1"/>
        <v>46076</v>
      </c>
      <c r="B24" s="45" t="str">
        <f t="shared" si="0"/>
        <v>LU</v>
      </c>
      <c r="C24" s="51"/>
      <c r="D24" s="52"/>
      <c r="E24" s="52"/>
    </row>
    <row r="25" spans="1:5" ht="22.5" customHeight="1" x14ac:dyDescent="0.3">
      <c r="A25" s="44">
        <f t="shared" si="1"/>
        <v>46077</v>
      </c>
      <c r="B25" s="45" t="str">
        <f t="shared" si="0"/>
        <v>MA</v>
      </c>
      <c r="C25" s="51"/>
      <c r="D25" s="52"/>
      <c r="E25" s="52"/>
    </row>
    <row r="26" spans="1:5" ht="22.5" customHeight="1" x14ac:dyDescent="0.3">
      <c r="A26" s="44">
        <f t="shared" si="1"/>
        <v>46078</v>
      </c>
      <c r="B26" s="45" t="str">
        <f t="shared" si="0"/>
        <v>ME</v>
      </c>
      <c r="C26" s="51"/>
      <c r="D26" s="52"/>
      <c r="E26" s="52"/>
    </row>
    <row r="27" spans="1:5" ht="22.5" customHeight="1" x14ac:dyDescent="0.3">
      <c r="A27" s="44">
        <f t="shared" si="1"/>
        <v>46079</v>
      </c>
      <c r="B27" s="45" t="str">
        <f t="shared" si="0"/>
        <v>JE</v>
      </c>
      <c r="C27" s="51"/>
      <c r="D27" s="52"/>
      <c r="E27" s="52"/>
    </row>
    <row r="28" spans="1:5" ht="22.5" customHeight="1" x14ac:dyDescent="0.3">
      <c r="A28" s="44">
        <f t="shared" si="1"/>
        <v>46080</v>
      </c>
      <c r="B28" s="45" t="str">
        <f t="shared" si="0"/>
        <v>VE</v>
      </c>
      <c r="C28" s="51"/>
      <c r="D28" s="52"/>
      <c r="E28" s="52"/>
    </row>
    <row r="29" spans="1:5" ht="22.5" customHeight="1" x14ac:dyDescent="0.3">
      <c r="A29" s="44">
        <f t="shared" si="1"/>
        <v>46081</v>
      </c>
      <c r="B29" s="45" t="str">
        <f t="shared" si="0"/>
        <v>SA</v>
      </c>
      <c r="C29" s="51"/>
      <c r="D29" s="52"/>
      <c r="E29" s="52"/>
    </row>
    <row r="30" spans="1:5" ht="22.5" customHeight="1" x14ac:dyDescent="0.3">
      <c r="A30" s="44" t="str">
        <f>IF(MONTH(A29+1)=2,A29+1,"")</f>
        <v/>
      </c>
      <c r="B30" s="45" t="str">
        <f t="shared" si="0"/>
        <v/>
      </c>
      <c r="C30" s="77"/>
      <c r="D30" s="77"/>
      <c r="E30" s="77"/>
    </row>
    <row r="31" spans="1:5" ht="17.100000000000001" customHeight="1" x14ac:dyDescent="0.3">
      <c r="A31" s="46"/>
      <c r="B31" s="47" t="s">
        <v>56</v>
      </c>
      <c r="C31" s="78"/>
      <c r="D31" s="78"/>
      <c r="E31" s="78"/>
    </row>
    <row r="32" spans="1:5" ht="11.25" customHeight="1" thickBot="1" x14ac:dyDescent="0.35">
      <c r="A32" s="38"/>
      <c r="B32" s="38"/>
      <c r="C32" s="60"/>
      <c r="D32" s="60"/>
      <c r="E32" s="60"/>
    </row>
    <row r="33" spans="1:5" x14ac:dyDescent="0.3">
      <c r="A33" s="93"/>
      <c r="B33" s="80"/>
      <c r="C33" s="79" t="s">
        <v>4</v>
      </c>
      <c r="D33" s="80"/>
      <c r="E33" s="81"/>
    </row>
    <row r="34" spans="1:5" x14ac:dyDescent="0.3">
      <c r="A34" s="94"/>
      <c r="B34" s="71"/>
      <c r="C34" s="67"/>
      <c r="D34" s="62"/>
      <c r="E34" s="82"/>
    </row>
    <row r="35" spans="1:5" ht="14.1" customHeight="1" x14ac:dyDescent="0.3">
      <c r="A35" s="95"/>
      <c r="B35" s="62"/>
      <c r="C35" s="62"/>
      <c r="D35" s="62"/>
      <c r="E35" s="82"/>
    </row>
    <row r="36" spans="1:5" ht="14.1" customHeight="1" x14ac:dyDescent="0.3">
      <c r="A36" s="95"/>
      <c r="B36" s="62"/>
      <c r="C36" s="62"/>
      <c r="D36" s="62"/>
      <c r="E36" s="82"/>
    </row>
    <row r="37" spans="1:5" ht="14.1" customHeight="1" x14ac:dyDescent="0.3">
      <c r="A37" s="95"/>
      <c r="B37" s="62"/>
      <c r="C37" s="62"/>
      <c r="D37" s="62"/>
      <c r="E37" s="82"/>
    </row>
    <row r="38" spans="1:5" x14ac:dyDescent="0.3">
      <c r="A38" s="94"/>
      <c r="B38" s="71"/>
      <c r="C38" s="67"/>
      <c r="D38" s="62"/>
      <c r="E38" s="82"/>
    </row>
    <row r="39" spans="1:5" ht="17.25" thickBot="1" x14ac:dyDescent="0.35">
      <c r="A39" s="96"/>
      <c r="B39" s="97"/>
      <c r="C39" s="83"/>
      <c r="D39" s="84"/>
      <c r="E39" s="85"/>
    </row>
  </sheetData>
  <sheetProtection algorithmName="SHA-512" hashValue="+lNP/5MLK/P07megUQGhNhzidF/X6plBlRZwSUCS5QNjvJeDTz7pVMY7SoM4j9QPXbvYuKK85aI4fKw6frtz/A==" saltValue="+AAslZuvrmCftMqMPZkIxQ==" spinCount="100000" sheet="1" objects="1" scenarios="1" formatCells="0" selectLockedCells="1" sort="0" autoFilter="0"/>
  <pageMargins left="0.25" right="0.25" top="0.75" bottom="0.75" header="0.3" footer="0.3"/>
  <pageSetup paperSize="9" orientation="portrait" horizontalDpi="1200" verticalDpi="1200" r:id="rId1"/>
  <headerFooter>
    <oddHeader>&amp;CMois de  &amp;A.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5" id="{98D1851E-8A73-44A2-9BCC-1ABF8EE962BD}">
            <xm:f>NOT(OR(WEEKDAY($A1048550,2)=6, WEEKDAY($A1048550,2)=7, COUNTIF(INFOS!$A$2:$A$14,$A1048550)&gt;0))</xm:f>
            <x14:dxf>
              <font>
                <b val="0"/>
                <i val="0"/>
              </font>
              <fill>
                <patternFill>
                  <bgColor rgb="FFCC99CC"/>
                </patternFill>
              </fill>
            </x14:dxf>
          </x14:cfRule>
          <xm:sqref>A2:B30</xm:sqref>
        </x14:conditionalFormatting>
        <x14:conditionalFormatting xmlns:xm="http://schemas.microsoft.com/office/excel/2006/main">
          <x14:cfRule type="expression" priority="1" stopIfTrue="1" id="{00000000-000E-0000-0500-000001000000}">
            <xm:f>OR(WEEKDAY($A2,2)=6, WEEKDAY($A2,2)=7, COUNTIF(INFOS!$A$2:$A$14,$A2)&gt;0)</xm:f>
            <x14:dxf>
              <font>
                <b/>
                <i val="0"/>
              </font>
              <fill>
                <patternFill>
                  <bgColor theme="9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A2:E3 B4:E29 A4:A30 B30</xm:sqref>
        </x14:conditionalFormatting>
        <x14:conditionalFormatting xmlns:xm="http://schemas.microsoft.com/office/excel/2006/main">
          <x14:cfRule type="expression" priority="174" id="{DA7B1F30-2FFD-4D7C-A583-D27B74CEA5A2}">
            <xm:f>SUMPRODUCT(($A2&gt;=INFOS!$M$2:$M$6)*($A2&lt;INFOS!$N$2:$N$6))&gt;0</xm:f>
            <x14:dxf>
              <fill>
                <patternFill>
                  <bgColor rgb="FFCC99CC"/>
                </patternFill>
              </fill>
            </x14:dxf>
          </x14:cfRule>
          <xm:sqref>C2:E30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CF85-1801-4E8E-B741-330029504536}">
  <sheetPr codeName="Feuil7"/>
  <dimension ref="A1:G39"/>
  <sheetViews>
    <sheetView showRowColHeaders="0" view="pageLayout" zoomScale="106" zoomScaleNormal="100" zoomScalePageLayoutView="106" workbookViewId="0">
      <selection activeCell="A36" sqref="A36"/>
    </sheetView>
  </sheetViews>
  <sheetFormatPr baseColWidth="10" defaultColWidth="11" defaultRowHeight="16.5" x14ac:dyDescent="0.3"/>
  <cols>
    <col min="1" max="1" width="6.875" customWidth="1"/>
    <col min="2" max="2" width="3.875" style="7" customWidth="1"/>
    <col min="3" max="3" width="27.875" style="8" customWidth="1"/>
    <col min="4" max="5" width="27.875" customWidth="1"/>
    <col min="6" max="6" width="17.625" customWidth="1"/>
  </cols>
  <sheetData>
    <row r="1" spans="1:7" x14ac:dyDescent="0.3">
      <c r="A1" s="101" t="str">
        <f>TEXT(A2,"mmm")&amp;"."</f>
        <v>mars.</v>
      </c>
      <c r="B1" s="102"/>
      <c r="C1" s="72" t="s">
        <v>0</v>
      </c>
      <c r="D1" s="72" t="s">
        <v>1</v>
      </c>
      <c r="E1" s="72" t="s">
        <v>2</v>
      </c>
    </row>
    <row r="2" spans="1:7" ht="22.5" customHeight="1" x14ac:dyDescent="0.3">
      <c r="A2" s="44">
        <f>EDATE(SEPT!A2,6)</f>
        <v>46082</v>
      </c>
      <c r="B2" s="45" t="str">
        <f>UPPER(LEFT(TEXT(A2,"jjjj"),2))</f>
        <v>DI</v>
      </c>
      <c r="C2" s="75"/>
      <c r="D2" s="76"/>
      <c r="E2" s="76"/>
      <c r="F2" s="5"/>
    </row>
    <row r="3" spans="1:7" ht="22.5" customHeight="1" x14ac:dyDescent="0.3">
      <c r="A3" s="42">
        <f>A2+1</f>
        <v>46083</v>
      </c>
      <c r="B3" s="43" t="str">
        <f t="shared" ref="B3:B32" si="0">UPPER(LEFT(TEXT(A3,"jjjj"),2))</f>
        <v>LU</v>
      </c>
      <c r="C3" s="51"/>
      <c r="D3" s="52"/>
      <c r="E3" s="52"/>
    </row>
    <row r="4" spans="1:7" ht="22.5" customHeight="1" x14ac:dyDescent="0.3">
      <c r="A4" s="42">
        <f t="shared" ref="A4:A32" si="1">A3+1</f>
        <v>46084</v>
      </c>
      <c r="B4" s="43" t="str">
        <f t="shared" si="0"/>
        <v>MA</v>
      </c>
      <c r="C4" s="51"/>
      <c r="D4" s="52"/>
      <c r="E4" s="52"/>
    </row>
    <row r="5" spans="1:7" ht="22.5" customHeight="1" x14ac:dyDescent="0.3">
      <c r="A5" s="42">
        <f t="shared" si="1"/>
        <v>46085</v>
      </c>
      <c r="B5" s="43" t="str">
        <f t="shared" si="0"/>
        <v>ME</v>
      </c>
      <c r="C5" s="51"/>
      <c r="D5" s="52"/>
      <c r="E5" s="52"/>
    </row>
    <row r="6" spans="1:7" ht="22.5" customHeight="1" x14ac:dyDescent="0.3">
      <c r="A6" s="42">
        <f t="shared" si="1"/>
        <v>46086</v>
      </c>
      <c r="B6" s="43" t="str">
        <f t="shared" si="0"/>
        <v>JE</v>
      </c>
      <c r="C6" s="51"/>
      <c r="D6" s="52"/>
      <c r="E6" s="52"/>
    </row>
    <row r="7" spans="1:7" ht="22.5" customHeight="1" x14ac:dyDescent="0.3">
      <c r="A7" s="42">
        <f t="shared" si="1"/>
        <v>46087</v>
      </c>
      <c r="B7" s="43" t="str">
        <f t="shared" si="0"/>
        <v>VE</v>
      </c>
      <c r="C7" s="51"/>
      <c r="D7" s="52"/>
      <c r="E7" s="52"/>
    </row>
    <row r="8" spans="1:7" ht="22.5" customHeight="1" x14ac:dyDescent="0.3">
      <c r="A8" s="42">
        <f t="shared" si="1"/>
        <v>46088</v>
      </c>
      <c r="B8" s="43" t="str">
        <f t="shared" si="0"/>
        <v>SA</v>
      </c>
      <c r="C8" s="51"/>
      <c r="D8" s="52"/>
      <c r="E8" s="52"/>
    </row>
    <row r="9" spans="1:7" ht="22.5" customHeight="1" x14ac:dyDescent="0.3">
      <c r="A9" s="42">
        <f t="shared" si="1"/>
        <v>46089</v>
      </c>
      <c r="B9" s="43" t="str">
        <f t="shared" si="0"/>
        <v>DI</v>
      </c>
      <c r="C9" s="51"/>
      <c r="D9" s="52"/>
      <c r="E9" s="52"/>
    </row>
    <row r="10" spans="1:7" ht="22.5" customHeight="1" x14ac:dyDescent="0.3">
      <c r="A10" s="42">
        <f t="shared" si="1"/>
        <v>46090</v>
      </c>
      <c r="B10" s="43" t="str">
        <f t="shared" si="0"/>
        <v>LU</v>
      </c>
      <c r="C10" s="51"/>
      <c r="D10" s="52"/>
      <c r="E10" s="52"/>
    </row>
    <row r="11" spans="1:7" ht="22.5" customHeight="1" x14ac:dyDescent="0.3">
      <c r="A11" s="42">
        <f t="shared" si="1"/>
        <v>46091</v>
      </c>
      <c r="B11" s="43" t="str">
        <f t="shared" si="0"/>
        <v>MA</v>
      </c>
      <c r="C11" s="51"/>
      <c r="D11" s="52"/>
      <c r="E11" s="52"/>
      <c r="G11" s="6"/>
    </row>
    <row r="12" spans="1:7" ht="22.5" customHeight="1" x14ac:dyDescent="0.3">
      <c r="A12" s="42">
        <f t="shared" si="1"/>
        <v>46092</v>
      </c>
      <c r="B12" s="43" t="str">
        <f t="shared" si="0"/>
        <v>ME</v>
      </c>
      <c r="C12" s="64"/>
      <c r="D12" s="65"/>
      <c r="E12" s="65"/>
    </row>
    <row r="13" spans="1:7" ht="22.5" customHeight="1" x14ac:dyDescent="0.3">
      <c r="A13" s="42">
        <f t="shared" si="1"/>
        <v>46093</v>
      </c>
      <c r="B13" s="43" t="str">
        <f t="shared" si="0"/>
        <v>JE</v>
      </c>
      <c r="C13" s="51"/>
      <c r="D13" s="52"/>
      <c r="E13" s="52"/>
    </row>
    <row r="14" spans="1:7" ht="22.5" customHeight="1" x14ac:dyDescent="0.3">
      <c r="A14" s="42">
        <f t="shared" si="1"/>
        <v>46094</v>
      </c>
      <c r="B14" s="43" t="str">
        <f t="shared" si="0"/>
        <v>VE</v>
      </c>
      <c r="C14" s="51"/>
      <c r="D14" s="52"/>
      <c r="E14" s="52"/>
    </row>
    <row r="15" spans="1:7" ht="22.5" customHeight="1" x14ac:dyDescent="0.3">
      <c r="A15" s="42">
        <f t="shared" si="1"/>
        <v>46095</v>
      </c>
      <c r="B15" s="43" t="str">
        <f t="shared" si="0"/>
        <v>SA</v>
      </c>
      <c r="C15" s="51"/>
      <c r="D15" s="52"/>
      <c r="E15" s="52"/>
    </row>
    <row r="16" spans="1:7" ht="22.5" customHeight="1" x14ac:dyDescent="0.3">
      <c r="A16" s="42">
        <f t="shared" si="1"/>
        <v>46096</v>
      </c>
      <c r="B16" s="43" t="str">
        <f t="shared" si="0"/>
        <v>DI</v>
      </c>
      <c r="C16" s="51"/>
      <c r="D16" s="52"/>
      <c r="E16" s="52"/>
    </row>
    <row r="17" spans="1:5" ht="22.5" customHeight="1" x14ac:dyDescent="0.3">
      <c r="A17" s="42">
        <f t="shared" si="1"/>
        <v>46097</v>
      </c>
      <c r="B17" s="43" t="str">
        <f t="shared" si="0"/>
        <v>LU</v>
      </c>
      <c r="C17" s="51"/>
      <c r="D17" s="52"/>
      <c r="E17" s="52"/>
    </row>
    <row r="18" spans="1:5" ht="22.5" customHeight="1" x14ac:dyDescent="0.3">
      <c r="A18" s="42">
        <f t="shared" si="1"/>
        <v>46098</v>
      </c>
      <c r="B18" s="43" t="str">
        <f t="shared" si="0"/>
        <v>MA</v>
      </c>
      <c r="C18" s="51"/>
      <c r="D18" s="52"/>
      <c r="E18" s="52"/>
    </row>
    <row r="19" spans="1:5" ht="22.5" customHeight="1" x14ac:dyDescent="0.3">
      <c r="A19" s="42">
        <f t="shared" si="1"/>
        <v>46099</v>
      </c>
      <c r="B19" s="43" t="str">
        <f t="shared" si="0"/>
        <v>ME</v>
      </c>
      <c r="C19" s="51"/>
      <c r="D19" s="52"/>
      <c r="E19" s="52"/>
    </row>
    <row r="20" spans="1:5" ht="22.5" customHeight="1" x14ac:dyDescent="0.3">
      <c r="A20" s="42">
        <f t="shared" si="1"/>
        <v>46100</v>
      </c>
      <c r="B20" s="43" t="str">
        <f t="shared" si="0"/>
        <v>JE</v>
      </c>
      <c r="C20" s="51"/>
      <c r="D20" s="52"/>
      <c r="E20" s="52"/>
    </row>
    <row r="21" spans="1:5" ht="22.5" customHeight="1" x14ac:dyDescent="0.3">
      <c r="A21" s="42">
        <f t="shared" si="1"/>
        <v>46101</v>
      </c>
      <c r="B21" s="43" t="str">
        <f t="shared" si="0"/>
        <v>VE</v>
      </c>
      <c r="C21" s="51"/>
      <c r="D21" s="52"/>
      <c r="E21" s="52"/>
    </row>
    <row r="22" spans="1:5" ht="22.5" customHeight="1" x14ac:dyDescent="0.3">
      <c r="A22" s="42">
        <f t="shared" si="1"/>
        <v>46102</v>
      </c>
      <c r="B22" s="43" t="str">
        <f t="shared" si="0"/>
        <v>SA</v>
      </c>
      <c r="C22" s="51"/>
      <c r="D22" s="52"/>
      <c r="E22" s="52"/>
    </row>
    <row r="23" spans="1:5" ht="22.5" customHeight="1" x14ac:dyDescent="0.3">
      <c r="A23" s="42">
        <f t="shared" si="1"/>
        <v>46103</v>
      </c>
      <c r="B23" s="43" t="str">
        <f t="shared" si="0"/>
        <v>DI</v>
      </c>
      <c r="C23" s="51"/>
      <c r="D23" s="52"/>
      <c r="E23" s="52"/>
    </row>
    <row r="24" spans="1:5" ht="22.5" customHeight="1" x14ac:dyDescent="0.3">
      <c r="A24" s="42">
        <f t="shared" si="1"/>
        <v>46104</v>
      </c>
      <c r="B24" s="43" t="str">
        <f t="shared" si="0"/>
        <v>LU</v>
      </c>
      <c r="C24" s="51"/>
      <c r="D24" s="52"/>
      <c r="E24" s="52"/>
    </row>
    <row r="25" spans="1:5" ht="22.5" customHeight="1" x14ac:dyDescent="0.3">
      <c r="A25" s="42">
        <f t="shared" si="1"/>
        <v>46105</v>
      </c>
      <c r="B25" s="43" t="str">
        <f t="shared" si="0"/>
        <v>MA</v>
      </c>
      <c r="C25" s="51"/>
      <c r="D25" s="52"/>
      <c r="E25" s="52"/>
    </row>
    <row r="26" spans="1:5" ht="22.5" customHeight="1" x14ac:dyDescent="0.3">
      <c r="A26" s="42">
        <f t="shared" si="1"/>
        <v>46106</v>
      </c>
      <c r="B26" s="43" t="str">
        <f t="shared" si="0"/>
        <v>ME</v>
      </c>
      <c r="C26" s="51"/>
      <c r="D26" s="52"/>
      <c r="E26" s="52"/>
    </row>
    <row r="27" spans="1:5" ht="22.5" customHeight="1" x14ac:dyDescent="0.3">
      <c r="A27" s="42">
        <f t="shared" si="1"/>
        <v>46107</v>
      </c>
      <c r="B27" s="43" t="str">
        <f t="shared" si="0"/>
        <v>JE</v>
      </c>
      <c r="C27" s="51"/>
      <c r="D27" s="52"/>
      <c r="E27" s="52"/>
    </row>
    <row r="28" spans="1:5" ht="22.5" customHeight="1" x14ac:dyDescent="0.3">
      <c r="A28" s="42">
        <f t="shared" si="1"/>
        <v>46108</v>
      </c>
      <c r="B28" s="43" t="str">
        <f t="shared" si="0"/>
        <v>VE</v>
      </c>
      <c r="C28" s="51"/>
      <c r="D28" s="52"/>
      <c r="E28" s="52"/>
    </row>
    <row r="29" spans="1:5" ht="22.5" customHeight="1" x14ac:dyDescent="0.3">
      <c r="A29" s="42">
        <f t="shared" si="1"/>
        <v>46109</v>
      </c>
      <c r="B29" s="43" t="str">
        <f t="shared" si="0"/>
        <v>SA</v>
      </c>
      <c r="C29" s="51"/>
      <c r="D29" s="52"/>
      <c r="E29" s="52"/>
    </row>
    <row r="30" spans="1:5" ht="22.5" customHeight="1" x14ac:dyDescent="0.3">
      <c r="A30" s="42">
        <f t="shared" si="1"/>
        <v>46110</v>
      </c>
      <c r="B30" s="43" t="str">
        <f t="shared" si="0"/>
        <v>DI</v>
      </c>
      <c r="C30" s="51"/>
      <c r="D30" s="52"/>
      <c r="E30" s="52"/>
    </row>
    <row r="31" spans="1:5" ht="22.5" customHeight="1" x14ac:dyDescent="0.3">
      <c r="A31" s="42">
        <f t="shared" si="1"/>
        <v>46111</v>
      </c>
      <c r="B31" s="43" t="str">
        <f t="shared" si="0"/>
        <v>LU</v>
      </c>
      <c r="C31" s="51"/>
      <c r="D31" s="52"/>
      <c r="E31" s="52"/>
    </row>
    <row r="32" spans="1:5" ht="22.5" customHeight="1" x14ac:dyDescent="0.3">
      <c r="A32" s="42">
        <f t="shared" si="1"/>
        <v>46112</v>
      </c>
      <c r="B32" s="43" t="str">
        <f t="shared" si="0"/>
        <v>MA</v>
      </c>
      <c r="C32" s="51"/>
      <c r="D32" s="52"/>
      <c r="E32" s="52"/>
    </row>
    <row r="33" spans="1:5" ht="11.25" customHeight="1" thickBot="1" x14ac:dyDescent="0.35">
      <c r="A33" s="90"/>
      <c r="B33" s="71"/>
      <c r="C33" s="71"/>
      <c r="D33" s="71"/>
      <c r="E33" s="54"/>
    </row>
    <row r="34" spans="1:5" x14ac:dyDescent="0.3">
      <c r="A34" s="52"/>
      <c r="B34" s="74" t="s">
        <v>19</v>
      </c>
      <c r="C34" s="74"/>
      <c r="D34" s="74" t="s">
        <v>20</v>
      </c>
      <c r="E34" s="56" t="s">
        <v>4</v>
      </c>
    </row>
    <row r="35" spans="1:5" ht="14.1" customHeight="1" x14ac:dyDescent="0.3">
      <c r="A35" s="52"/>
      <c r="B35" s="74" t="s">
        <v>21</v>
      </c>
      <c r="C35" s="74"/>
      <c r="D35" s="117" t="s">
        <v>75</v>
      </c>
      <c r="E35" s="57"/>
    </row>
    <row r="36" spans="1:5" ht="14.1" customHeight="1" x14ac:dyDescent="0.3">
      <c r="A36" s="52"/>
      <c r="B36" s="74" t="s">
        <v>22</v>
      </c>
      <c r="C36" s="74"/>
      <c r="D36" s="117"/>
      <c r="E36" s="57"/>
    </row>
    <row r="37" spans="1:5" ht="14.1" customHeight="1" x14ac:dyDescent="0.3">
      <c r="A37" s="52"/>
      <c r="B37" s="74" t="s">
        <v>11</v>
      </c>
      <c r="C37" s="74"/>
      <c r="D37" s="74" t="s">
        <v>23</v>
      </c>
      <c r="E37" s="57"/>
    </row>
    <row r="38" spans="1:5" ht="11.25" customHeight="1" x14ac:dyDescent="0.3">
      <c r="A38" s="54"/>
      <c r="B38" s="60"/>
      <c r="C38" s="53"/>
      <c r="D38" s="54"/>
      <c r="E38" s="57"/>
    </row>
    <row r="39" spans="1:5" ht="17.25" thickBot="1" x14ac:dyDescent="0.35">
      <c r="A39" s="54"/>
      <c r="B39" s="60"/>
      <c r="C39" s="53"/>
      <c r="D39" s="54"/>
      <c r="E39" s="58"/>
    </row>
  </sheetData>
  <sheetProtection algorithmName="SHA-512" hashValue="MOTmIOucy1C8bGAN9fYkUSc4L8zLlUBX3JUp4lHTwES0vDJsF2Nv70DW/AJOD9SdYFXWg9J/hM/dYNN7pzEv/Q==" saltValue="kn/iAvmyQ4xlhYa5r8CmZQ==" spinCount="100000" sheet="1" objects="1" scenarios="1" formatCells="0" selectLockedCells="1" sort="0" autoFilter="0"/>
  <mergeCells count="1">
    <mergeCell ref="D35:D36"/>
  </mergeCells>
  <pageMargins left="0.25" right="0.25" top="0.75" bottom="0.75" header="0.3" footer="0.3"/>
  <pageSetup paperSize="9" orientation="portrait" horizontalDpi="1200" verticalDpi="1200" r:id="rId1"/>
  <headerFooter>
    <oddHeader>&amp;CMois de  &amp;A.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0" id="{1C5E81D3-6585-40C6-AFF4-013535962D26}">
            <xm:f>NOT(OR(WEEKDAY($A1048548,2)=6, WEEKDAY($A1048548,2)=7, COUNTIF(INFOS!$A$2:$A$14,$A1048548)&gt;0))</xm:f>
            <x14:dxf>
              <font>
                <b val="0"/>
                <i val="0"/>
              </font>
              <fill>
                <patternFill>
                  <bgColor rgb="FFEAF7D2"/>
                </patternFill>
              </fill>
            </x14:dxf>
          </x14:cfRule>
          <xm:sqref>A2:B32</xm:sqref>
        </x14:conditionalFormatting>
        <x14:conditionalFormatting xmlns:xm="http://schemas.microsoft.com/office/excel/2006/main">
          <x14:cfRule type="expression" priority="1" stopIfTrue="1" id="{00000000-000E-0000-0600-000001000000}">
            <xm:f>OR(WEEKDAY($A2,2)=6, WEEKDAY($A2,2)=7, COUNTIF(INFOS!$A$2:$A$14,$A2)&gt;0)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A2:E32</xm:sqref>
        </x14:conditionalFormatting>
        <x14:conditionalFormatting xmlns:xm="http://schemas.microsoft.com/office/excel/2006/main">
          <x14:cfRule type="expression" priority="175" id="{AA504433-8CEE-480A-9DBC-C2E900055656}">
            <xm:f>SUMPRODUCT(($A2&gt;=INFOS!$M$2:$M$6)*($A2&lt;INFOS!$N$2:$N$6))&gt;0</xm:f>
            <x14:dxf>
              <fill>
                <patternFill>
                  <bgColor rgb="FFEAF7D2"/>
                </patternFill>
              </fill>
            </x14:dxf>
          </x14:cfRule>
          <xm:sqref>C2:E32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5442-4548-4CEA-85D7-1F551ADADA04}">
  <sheetPr codeName="Feuil8"/>
  <dimension ref="A1:G39"/>
  <sheetViews>
    <sheetView showRowColHeaders="0" view="pageLayout" topLeftCell="A13" zoomScale="106" zoomScaleNormal="100" zoomScalePageLayoutView="106" workbookViewId="0">
      <selection activeCell="A36" sqref="A36"/>
    </sheetView>
  </sheetViews>
  <sheetFormatPr baseColWidth="10" defaultColWidth="11" defaultRowHeight="16.5" x14ac:dyDescent="0.3"/>
  <cols>
    <col min="1" max="1" width="6.875" customWidth="1"/>
    <col min="2" max="2" width="3.875" style="7" customWidth="1"/>
    <col min="3" max="3" width="27.875" style="8" customWidth="1"/>
    <col min="4" max="5" width="27.875" customWidth="1"/>
    <col min="6" max="6" width="17.625" customWidth="1"/>
  </cols>
  <sheetData>
    <row r="1" spans="1:7" x14ac:dyDescent="0.3">
      <c r="A1" s="101" t="str">
        <f>TEXT(A2,"mmm")&amp;"."</f>
        <v>avr.</v>
      </c>
      <c r="B1" s="102"/>
      <c r="C1" s="72" t="s">
        <v>0</v>
      </c>
      <c r="D1" s="72" t="s">
        <v>1</v>
      </c>
      <c r="E1" s="72" t="s">
        <v>2</v>
      </c>
    </row>
    <row r="2" spans="1:7" ht="22.5" customHeight="1" x14ac:dyDescent="0.3">
      <c r="A2" s="42">
        <f>EDATE(SEPT!A2,7)</f>
        <v>46113</v>
      </c>
      <c r="B2" s="43" t="str">
        <f>UPPER(LEFT(TEXT(A2,"jjjj"),2))</f>
        <v>ME</v>
      </c>
      <c r="C2" s="51"/>
      <c r="D2" s="52"/>
      <c r="E2" s="52"/>
      <c r="F2" s="5"/>
    </row>
    <row r="3" spans="1:7" ht="22.5" customHeight="1" x14ac:dyDescent="0.3">
      <c r="A3" s="42">
        <f>A2+1</f>
        <v>46114</v>
      </c>
      <c r="B3" s="43" t="str">
        <f t="shared" ref="B3:B31" si="0">UPPER(LEFT(TEXT(A3,"jjjj"),2))</f>
        <v>JE</v>
      </c>
      <c r="C3" s="51"/>
      <c r="D3" s="52"/>
      <c r="E3" s="52"/>
    </row>
    <row r="4" spans="1:7" ht="22.5" customHeight="1" x14ac:dyDescent="0.3">
      <c r="A4" s="42">
        <f t="shared" ref="A4:A31" si="1">A3+1</f>
        <v>46115</v>
      </c>
      <c r="B4" s="43" t="str">
        <f t="shared" si="0"/>
        <v>VE</v>
      </c>
      <c r="C4" s="51"/>
      <c r="D4" s="52"/>
      <c r="E4" s="52"/>
    </row>
    <row r="5" spans="1:7" ht="22.5" customHeight="1" x14ac:dyDescent="0.3">
      <c r="A5" s="42">
        <f t="shared" si="1"/>
        <v>46116</v>
      </c>
      <c r="B5" s="43" t="str">
        <f t="shared" si="0"/>
        <v>SA</v>
      </c>
      <c r="C5" s="51"/>
      <c r="D5" s="52"/>
      <c r="E5" s="52"/>
    </row>
    <row r="6" spans="1:7" ht="22.5" customHeight="1" x14ac:dyDescent="0.3">
      <c r="A6" s="42">
        <f t="shared" si="1"/>
        <v>46117</v>
      </c>
      <c r="B6" s="43" t="str">
        <f t="shared" si="0"/>
        <v>DI</v>
      </c>
      <c r="C6" s="51"/>
      <c r="D6" s="52"/>
      <c r="E6" s="52"/>
    </row>
    <row r="7" spans="1:7" ht="22.5" customHeight="1" x14ac:dyDescent="0.3">
      <c r="A7" s="42">
        <f t="shared" si="1"/>
        <v>46118</v>
      </c>
      <c r="B7" s="43" t="str">
        <f t="shared" si="0"/>
        <v>LU</v>
      </c>
      <c r="C7" s="72"/>
      <c r="D7" s="73"/>
      <c r="E7" s="73"/>
    </row>
    <row r="8" spans="1:7" ht="22.5" customHeight="1" x14ac:dyDescent="0.3">
      <c r="A8" s="42">
        <f t="shared" si="1"/>
        <v>46119</v>
      </c>
      <c r="B8" s="43" t="str">
        <f t="shared" si="0"/>
        <v>MA</v>
      </c>
      <c r="C8" s="72"/>
      <c r="D8" s="73"/>
      <c r="E8" s="73"/>
    </row>
    <row r="9" spans="1:7" ht="22.5" customHeight="1" x14ac:dyDescent="0.3">
      <c r="A9" s="42">
        <f t="shared" si="1"/>
        <v>46120</v>
      </c>
      <c r="B9" s="43" t="str">
        <f t="shared" si="0"/>
        <v>ME</v>
      </c>
      <c r="C9" s="72"/>
      <c r="D9" s="73"/>
      <c r="E9" s="73"/>
    </row>
    <row r="10" spans="1:7" ht="22.5" customHeight="1" x14ac:dyDescent="0.3">
      <c r="A10" s="42">
        <f t="shared" si="1"/>
        <v>46121</v>
      </c>
      <c r="B10" s="43" t="str">
        <f t="shared" si="0"/>
        <v>JE</v>
      </c>
      <c r="C10" s="72"/>
      <c r="D10" s="73"/>
      <c r="E10" s="73"/>
    </row>
    <row r="11" spans="1:7" ht="22.5" customHeight="1" x14ac:dyDescent="0.3">
      <c r="A11" s="42">
        <f t="shared" si="1"/>
        <v>46122</v>
      </c>
      <c r="B11" s="43" t="str">
        <f t="shared" si="0"/>
        <v>VE</v>
      </c>
      <c r="C11" s="72"/>
      <c r="D11" s="73"/>
      <c r="E11" s="73"/>
      <c r="G11" s="6"/>
    </row>
    <row r="12" spans="1:7" ht="22.5" customHeight="1" x14ac:dyDescent="0.3">
      <c r="A12" s="42">
        <f t="shared" si="1"/>
        <v>46123</v>
      </c>
      <c r="B12" s="43" t="str">
        <f t="shared" si="0"/>
        <v>SA</v>
      </c>
      <c r="C12" s="72"/>
      <c r="D12" s="73"/>
      <c r="E12" s="73"/>
    </row>
    <row r="13" spans="1:7" ht="22.5" customHeight="1" x14ac:dyDescent="0.3">
      <c r="A13" s="42">
        <f t="shared" si="1"/>
        <v>46124</v>
      </c>
      <c r="B13" s="43" t="str">
        <f t="shared" si="0"/>
        <v>DI</v>
      </c>
      <c r="C13" s="72"/>
      <c r="D13" s="73"/>
      <c r="E13" s="73"/>
    </row>
    <row r="14" spans="1:7" ht="22.5" customHeight="1" x14ac:dyDescent="0.3">
      <c r="A14" s="42">
        <f t="shared" si="1"/>
        <v>46125</v>
      </c>
      <c r="B14" s="43" t="str">
        <f t="shared" si="0"/>
        <v>LU</v>
      </c>
      <c r="C14" s="72"/>
      <c r="D14" s="73"/>
      <c r="E14" s="73"/>
    </row>
    <row r="15" spans="1:7" ht="22.5" customHeight="1" x14ac:dyDescent="0.3">
      <c r="A15" s="42">
        <f t="shared" si="1"/>
        <v>46126</v>
      </c>
      <c r="B15" s="43" t="str">
        <f t="shared" si="0"/>
        <v>MA</v>
      </c>
      <c r="C15" s="72"/>
      <c r="D15" s="73"/>
      <c r="E15" s="73"/>
    </row>
    <row r="16" spans="1:7" ht="22.5" customHeight="1" x14ac:dyDescent="0.3">
      <c r="A16" s="42">
        <f t="shared" si="1"/>
        <v>46127</v>
      </c>
      <c r="B16" s="43" t="str">
        <f t="shared" si="0"/>
        <v>ME</v>
      </c>
      <c r="C16" s="72"/>
      <c r="D16" s="73"/>
      <c r="E16" s="73"/>
    </row>
    <row r="17" spans="1:5" ht="22.5" customHeight="1" x14ac:dyDescent="0.3">
      <c r="A17" s="42">
        <f t="shared" si="1"/>
        <v>46128</v>
      </c>
      <c r="B17" s="43" t="str">
        <f t="shared" si="0"/>
        <v>JE</v>
      </c>
      <c r="C17" s="72"/>
      <c r="D17" s="73"/>
      <c r="E17" s="73"/>
    </row>
    <row r="18" spans="1:5" ht="22.5" customHeight="1" x14ac:dyDescent="0.3">
      <c r="A18" s="42">
        <f t="shared" si="1"/>
        <v>46129</v>
      </c>
      <c r="B18" s="43" t="str">
        <f t="shared" si="0"/>
        <v>VE</v>
      </c>
      <c r="C18" s="72"/>
      <c r="D18" s="73"/>
      <c r="E18" s="73"/>
    </row>
    <row r="19" spans="1:5" ht="22.5" customHeight="1" x14ac:dyDescent="0.3">
      <c r="A19" s="42">
        <f t="shared" si="1"/>
        <v>46130</v>
      </c>
      <c r="B19" s="43" t="str">
        <f t="shared" si="0"/>
        <v>SA</v>
      </c>
      <c r="C19" s="51"/>
      <c r="D19" s="52"/>
      <c r="E19" s="52"/>
    </row>
    <row r="20" spans="1:5" ht="22.5" customHeight="1" x14ac:dyDescent="0.3">
      <c r="A20" s="42">
        <f t="shared" si="1"/>
        <v>46131</v>
      </c>
      <c r="B20" s="43" t="str">
        <f t="shared" si="0"/>
        <v>DI</v>
      </c>
      <c r="C20" s="51"/>
      <c r="D20" s="52"/>
      <c r="E20" s="52"/>
    </row>
    <row r="21" spans="1:5" ht="22.5" customHeight="1" x14ac:dyDescent="0.3">
      <c r="A21" s="42">
        <f t="shared" si="1"/>
        <v>46132</v>
      </c>
      <c r="B21" s="43" t="str">
        <f t="shared" si="0"/>
        <v>LU</v>
      </c>
      <c r="C21" s="51"/>
      <c r="D21" s="52"/>
      <c r="E21" s="52"/>
    </row>
    <row r="22" spans="1:5" ht="22.5" customHeight="1" x14ac:dyDescent="0.3">
      <c r="A22" s="42">
        <f t="shared" si="1"/>
        <v>46133</v>
      </c>
      <c r="B22" s="43" t="str">
        <f t="shared" si="0"/>
        <v>MA</v>
      </c>
      <c r="C22" s="51"/>
      <c r="D22" s="52"/>
      <c r="E22" s="52"/>
    </row>
    <row r="23" spans="1:5" ht="22.5" customHeight="1" x14ac:dyDescent="0.3">
      <c r="A23" s="42">
        <f t="shared" si="1"/>
        <v>46134</v>
      </c>
      <c r="B23" s="43" t="str">
        <f t="shared" si="0"/>
        <v>ME</v>
      </c>
      <c r="C23" s="51"/>
      <c r="D23" s="52"/>
      <c r="E23" s="52"/>
    </row>
    <row r="24" spans="1:5" ht="22.5" customHeight="1" x14ac:dyDescent="0.3">
      <c r="A24" s="42">
        <f t="shared" si="1"/>
        <v>46135</v>
      </c>
      <c r="B24" s="43" t="str">
        <f t="shared" si="0"/>
        <v>JE</v>
      </c>
      <c r="C24" s="51"/>
      <c r="D24" s="52"/>
      <c r="E24" s="52"/>
    </row>
    <row r="25" spans="1:5" ht="22.5" customHeight="1" x14ac:dyDescent="0.3">
      <c r="A25" s="42">
        <f t="shared" si="1"/>
        <v>46136</v>
      </c>
      <c r="B25" s="43" t="str">
        <f t="shared" si="0"/>
        <v>VE</v>
      </c>
      <c r="C25" s="51"/>
      <c r="D25" s="52"/>
      <c r="E25" s="52"/>
    </row>
    <row r="26" spans="1:5" ht="22.5" customHeight="1" x14ac:dyDescent="0.3">
      <c r="A26" s="42">
        <f t="shared" si="1"/>
        <v>46137</v>
      </c>
      <c r="B26" s="43" t="str">
        <f t="shared" si="0"/>
        <v>SA</v>
      </c>
      <c r="C26" s="51"/>
      <c r="D26" s="52"/>
      <c r="E26" s="52"/>
    </row>
    <row r="27" spans="1:5" ht="22.5" customHeight="1" x14ac:dyDescent="0.3">
      <c r="A27" s="42">
        <f t="shared" si="1"/>
        <v>46138</v>
      </c>
      <c r="B27" s="43" t="str">
        <f t="shared" si="0"/>
        <v>DI</v>
      </c>
      <c r="C27" s="51"/>
      <c r="D27" s="52"/>
      <c r="E27" s="52"/>
    </row>
    <row r="28" spans="1:5" ht="22.5" customHeight="1" x14ac:dyDescent="0.3">
      <c r="A28" s="42">
        <f t="shared" si="1"/>
        <v>46139</v>
      </c>
      <c r="B28" s="43" t="str">
        <f t="shared" si="0"/>
        <v>LU</v>
      </c>
      <c r="C28" s="51"/>
      <c r="D28" s="52"/>
      <c r="E28" s="52"/>
    </row>
    <row r="29" spans="1:5" ht="22.5" customHeight="1" x14ac:dyDescent="0.3">
      <c r="A29" s="42">
        <f t="shared" si="1"/>
        <v>46140</v>
      </c>
      <c r="B29" s="43" t="str">
        <f t="shared" si="0"/>
        <v>MA</v>
      </c>
      <c r="C29" s="51"/>
      <c r="D29" s="52"/>
      <c r="E29" s="52"/>
    </row>
    <row r="30" spans="1:5" ht="22.5" customHeight="1" x14ac:dyDescent="0.3">
      <c r="A30" s="42">
        <f t="shared" si="1"/>
        <v>46141</v>
      </c>
      <c r="B30" s="43" t="str">
        <f t="shared" si="0"/>
        <v>ME</v>
      </c>
      <c r="C30" s="51"/>
      <c r="D30" s="52"/>
      <c r="E30" s="52"/>
    </row>
    <row r="31" spans="1:5" ht="22.5" customHeight="1" x14ac:dyDescent="0.3">
      <c r="A31" s="42">
        <f t="shared" si="1"/>
        <v>46142</v>
      </c>
      <c r="B31" s="43" t="str">
        <f t="shared" si="0"/>
        <v>JE</v>
      </c>
      <c r="C31" s="51"/>
      <c r="D31" s="52"/>
      <c r="E31" s="52"/>
    </row>
    <row r="32" spans="1:5" ht="11.25" customHeight="1" thickBot="1" x14ac:dyDescent="0.35">
      <c r="A32" s="38"/>
      <c r="B32" s="38"/>
      <c r="C32" s="60"/>
      <c r="D32" s="60"/>
      <c r="E32" s="54"/>
    </row>
    <row r="33" spans="1:5" x14ac:dyDescent="0.3">
      <c r="A33" s="52"/>
      <c r="B33" s="74" t="s">
        <v>24</v>
      </c>
      <c r="C33" s="74"/>
      <c r="D33" s="74"/>
      <c r="E33" s="56" t="s">
        <v>4</v>
      </c>
    </row>
    <row r="34" spans="1:5" x14ac:dyDescent="0.3">
      <c r="A34" s="52"/>
      <c r="B34" s="74" t="s">
        <v>25</v>
      </c>
      <c r="C34" s="74"/>
      <c r="D34" s="74"/>
      <c r="E34" s="57"/>
    </row>
    <row r="35" spans="1:5" ht="14.1" customHeight="1" x14ac:dyDescent="0.3">
      <c r="A35" s="52"/>
      <c r="B35" s="74" t="s">
        <v>26</v>
      </c>
      <c r="C35" s="74"/>
      <c r="D35" s="74"/>
      <c r="E35" s="57"/>
    </row>
    <row r="36" spans="1:5" ht="14.1" customHeight="1" x14ac:dyDescent="0.3">
      <c r="A36" s="54"/>
      <c r="B36" s="60"/>
      <c r="C36" s="53"/>
      <c r="D36" s="54"/>
      <c r="E36" s="57"/>
    </row>
    <row r="37" spans="1:5" ht="14.1" customHeight="1" x14ac:dyDescent="0.3">
      <c r="A37" s="54"/>
      <c r="B37" s="60"/>
      <c r="C37" s="53"/>
      <c r="D37" s="54"/>
      <c r="E37" s="57"/>
    </row>
    <row r="38" spans="1:5" x14ac:dyDescent="0.3">
      <c r="A38" s="54"/>
      <c r="B38" s="60"/>
      <c r="C38" s="53"/>
      <c r="D38" s="54"/>
      <c r="E38" s="57"/>
    </row>
    <row r="39" spans="1:5" ht="17.25" thickBot="1" x14ac:dyDescent="0.35">
      <c r="A39" s="54"/>
      <c r="B39" s="60"/>
      <c r="C39" s="53"/>
      <c r="D39" s="54"/>
      <c r="E39" s="58"/>
    </row>
  </sheetData>
  <sheetProtection algorithmName="SHA-512" hashValue="9y3Bv1oRIRnrHI3+84Cni6yPNOWC/7NeE4quy28ZVAknQKsrIKz46vQKED3F+8nJr3yxOx6Armgf6pj+5CUpLw==" saltValue="QsULbgxxh/1JW5v3YPqFAg==" spinCount="100000" sheet="1" objects="1" scenarios="1" formatCells="0" selectLockedCells="1" sort="0" autoFilter="0"/>
  <pageMargins left="0.25" right="0.25" top="0.75" bottom="0.75" header="0.3" footer="0.3"/>
  <pageSetup paperSize="9" orientation="portrait" horizontalDpi="1200" verticalDpi="1200" r:id="rId1"/>
  <headerFooter>
    <oddHeader>&amp;CMois de  &amp;A.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2" id="{AE4550B2-5DCD-4AC7-B7E0-6A86721C172B}">
            <xm:f>NOT(OR(WEEKDAY($A2,2)=6, WEEKDAY($A2,2)=7, COUNTIF(INFOS!$A$2:$A$14,$A2)&gt;0))</xm:f>
            <x14:dxf>
              <font>
                <b val="0"/>
                <i val="0"/>
              </font>
              <fill>
                <patternFill>
                  <bgColor rgb="FFEAF7D2"/>
                </patternFill>
              </fill>
            </x14:dxf>
          </x14:cfRule>
          <xm:sqref>A2:B31</xm:sqref>
        </x14:conditionalFormatting>
        <x14:conditionalFormatting xmlns:xm="http://schemas.microsoft.com/office/excel/2006/main">
          <x14:cfRule type="expression" priority="1" stopIfTrue="1" id="{00000000-000E-0000-0700-000001000000}">
            <xm:f>OR(WEEKDAY($A2,2)=6, WEEKDAY($A2,2)=7, COUNTIF(INFOS!$A$2:$A$14,$A2)&gt;0)</xm:f>
            <x14:dxf>
              <font>
                <b/>
                <i val="0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A2:E31</xm:sqref>
        </x14:conditionalFormatting>
        <x14:conditionalFormatting xmlns:xm="http://schemas.microsoft.com/office/excel/2006/main">
          <x14:cfRule type="expression" priority="176" id="{614BF139-EF9E-4BC3-A513-2C585EE486F1}">
            <xm:f>SUMPRODUCT(($A2&gt;=INFOS!$M$2:$M$6)*($A2&lt;INFOS!$N$2:$N$6))&gt;0</xm:f>
            <x14:dxf>
              <fill>
                <patternFill>
                  <bgColor rgb="FFEAF7D2"/>
                </patternFill>
              </fill>
            </x14:dxf>
          </x14:cfRule>
          <xm:sqref>C2:E31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3</vt:i4>
      </vt:variant>
    </vt:vector>
  </HeadingPairs>
  <TitlesOfParts>
    <vt:vector size="16" baseType="lpstr">
      <vt:lpstr>INFOS</vt:lpstr>
      <vt:lpstr>SEPT</vt:lpstr>
      <vt:lpstr>OCT</vt:lpstr>
      <vt:lpstr>NOV</vt:lpstr>
      <vt:lpstr>DÉC</vt:lpstr>
      <vt:lpstr>JAN</vt:lpstr>
      <vt:lpstr>FÉV</vt:lpstr>
      <vt:lpstr>MARS</vt:lpstr>
      <vt:lpstr>AVR</vt:lpstr>
      <vt:lpstr>MAI</vt:lpstr>
      <vt:lpstr>JUIN</vt:lpstr>
      <vt:lpstr>JUIL</vt:lpstr>
      <vt:lpstr>Act_Peda</vt:lpstr>
      <vt:lpstr>nov</vt:lpstr>
      <vt:lpstr>oct</vt:lpstr>
      <vt:lpstr>sept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 P</dc:creator>
  <cp:lastModifiedBy>Bobo P</cp:lastModifiedBy>
  <cp:lastPrinted>2025-10-01T08:23:56Z</cp:lastPrinted>
  <dcterms:created xsi:type="dcterms:W3CDTF">2025-09-05T05:36:14Z</dcterms:created>
  <dcterms:modified xsi:type="dcterms:W3CDTF">2025-11-02T17:08:21Z</dcterms:modified>
</cp:coreProperties>
</file>